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Publicaciones\"/>
    </mc:Choice>
  </mc:AlternateContent>
  <bookViews>
    <workbookView xWindow="0" yWindow="0" windowWidth="28800" windowHeight="12435"/>
  </bookViews>
  <sheets>
    <sheet name="1er Trimestre 2022" sheetId="2" r:id="rId1"/>
    <sheet name="Hoja1" sheetId="1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 l="1"/>
  <c r="L153" i="2" l="1"/>
  <c r="L12" i="2" s="1"/>
  <c r="M153" i="2"/>
  <c r="N12" i="2" s="1"/>
  <c r="L154" i="2"/>
  <c r="L13" i="2" s="1"/>
  <c r="M154" i="2"/>
  <c r="N13" i="2" s="1"/>
  <c r="L155" i="2"/>
  <c r="L14" i="2" s="1"/>
  <c r="M155" i="2"/>
  <c r="N14" i="2" s="1"/>
  <c r="L156" i="2"/>
  <c r="L15" i="2" s="1"/>
  <c r="M156" i="2"/>
  <c r="N15" i="2" s="1"/>
  <c r="L157" i="2"/>
  <c r="L16" i="2" s="1"/>
  <c r="M157" i="2"/>
  <c r="N16" i="2" s="1"/>
  <c r="L158" i="2"/>
  <c r="L17" i="2" s="1"/>
  <c r="M158" i="2"/>
  <c r="N17" i="2" s="1"/>
  <c r="L159" i="2"/>
  <c r="L18" i="2" s="1"/>
  <c r="M159" i="2"/>
  <c r="N18" i="2" s="1"/>
  <c r="L160" i="2"/>
  <c r="L19" i="2" s="1"/>
  <c r="M160" i="2"/>
  <c r="N19" i="2" s="1"/>
  <c r="L161" i="2"/>
  <c r="L20" i="2" s="1"/>
  <c r="M161" i="2"/>
  <c r="N20" i="2" s="1"/>
  <c r="L162" i="2"/>
  <c r="L21" i="2" s="1"/>
  <c r="M162" i="2"/>
  <c r="N21" i="2" s="1"/>
  <c r="L163" i="2"/>
  <c r="L22" i="2" s="1"/>
  <c r="M163" i="2"/>
  <c r="N22" i="2" s="1"/>
  <c r="L164" i="2"/>
  <c r="L23" i="2" s="1"/>
  <c r="M164" i="2"/>
  <c r="N23" i="2" s="1"/>
  <c r="L165" i="2"/>
  <c r="L24" i="2" s="1"/>
  <c r="M165" i="2"/>
  <c r="N24" i="2" s="1"/>
  <c r="L166" i="2"/>
  <c r="L25" i="2" s="1"/>
  <c r="M166" i="2"/>
  <c r="N25" i="2" s="1"/>
  <c r="L167" i="2"/>
  <c r="L26" i="2" s="1"/>
  <c r="M167" i="2"/>
  <c r="N26" i="2" s="1"/>
  <c r="L168" i="2"/>
  <c r="L27" i="2" s="1"/>
  <c r="M168" i="2"/>
  <c r="N27" i="2" s="1"/>
  <c r="L169" i="2"/>
  <c r="L28" i="2" s="1"/>
  <c r="M169" i="2"/>
  <c r="N28" i="2" s="1"/>
  <c r="L170" i="2"/>
  <c r="L29" i="2" s="1"/>
  <c r="M170" i="2"/>
  <c r="N29" i="2" s="1"/>
  <c r="L171" i="2"/>
  <c r="L30" i="2" s="1"/>
  <c r="M171" i="2"/>
  <c r="N30" i="2" s="1"/>
  <c r="M152" i="2"/>
  <c r="N11" i="2" s="1"/>
  <c r="L152" i="2"/>
  <c r="I153" i="2"/>
  <c r="I12" i="2" s="1"/>
  <c r="J153" i="2"/>
  <c r="J12" i="2" s="1"/>
  <c r="K153" i="2"/>
  <c r="K12" i="2" s="1"/>
  <c r="I154" i="2"/>
  <c r="I13" i="2" s="1"/>
  <c r="J154" i="2"/>
  <c r="J13" i="2" s="1"/>
  <c r="K154" i="2"/>
  <c r="K13" i="2" s="1"/>
  <c r="I155" i="2"/>
  <c r="I14" i="2" s="1"/>
  <c r="J155" i="2"/>
  <c r="J14" i="2" s="1"/>
  <c r="K155" i="2"/>
  <c r="K14" i="2" s="1"/>
  <c r="I156" i="2"/>
  <c r="I15" i="2" s="1"/>
  <c r="J156" i="2"/>
  <c r="J15" i="2" s="1"/>
  <c r="K156" i="2"/>
  <c r="K15" i="2" s="1"/>
  <c r="I157" i="2"/>
  <c r="I16" i="2" s="1"/>
  <c r="J157" i="2"/>
  <c r="J16" i="2" s="1"/>
  <c r="K157" i="2"/>
  <c r="K16" i="2" s="1"/>
  <c r="I158" i="2"/>
  <c r="I17" i="2" s="1"/>
  <c r="J158" i="2"/>
  <c r="J17" i="2" s="1"/>
  <c r="K158" i="2"/>
  <c r="K17" i="2" s="1"/>
  <c r="I159" i="2"/>
  <c r="I18" i="2" s="1"/>
  <c r="J159" i="2"/>
  <c r="J18" i="2" s="1"/>
  <c r="K159" i="2"/>
  <c r="K18" i="2" s="1"/>
  <c r="I160" i="2"/>
  <c r="I19" i="2" s="1"/>
  <c r="J160" i="2"/>
  <c r="J19" i="2" s="1"/>
  <c r="K160" i="2"/>
  <c r="K19" i="2" s="1"/>
  <c r="I161" i="2"/>
  <c r="I20" i="2" s="1"/>
  <c r="J161" i="2"/>
  <c r="J20" i="2" s="1"/>
  <c r="K161" i="2"/>
  <c r="K20" i="2" s="1"/>
  <c r="I162" i="2"/>
  <c r="I21" i="2" s="1"/>
  <c r="J162" i="2"/>
  <c r="J21" i="2" s="1"/>
  <c r="K162" i="2"/>
  <c r="K21" i="2" s="1"/>
  <c r="I163" i="2"/>
  <c r="I22" i="2" s="1"/>
  <c r="J163" i="2"/>
  <c r="J22" i="2" s="1"/>
  <c r="K163" i="2"/>
  <c r="K22" i="2" s="1"/>
  <c r="I164" i="2"/>
  <c r="I23" i="2" s="1"/>
  <c r="J164" i="2"/>
  <c r="J23" i="2" s="1"/>
  <c r="K164" i="2"/>
  <c r="K23" i="2" s="1"/>
  <c r="I165" i="2"/>
  <c r="I24" i="2" s="1"/>
  <c r="J165" i="2"/>
  <c r="J24" i="2" s="1"/>
  <c r="K165" i="2"/>
  <c r="K24" i="2" s="1"/>
  <c r="I166" i="2"/>
  <c r="I25" i="2" s="1"/>
  <c r="J166" i="2"/>
  <c r="J25" i="2" s="1"/>
  <c r="K166" i="2"/>
  <c r="K25" i="2" s="1"/>
  <c r="I167" i="2"/>
  <c r="I26" i="2" s="1"/>
  <c r="J167" i="2"/>
  <c r="J26" i="2" s="1"/>
  <c r="K167" i="2"/>
  <c r="K26" i="2" s="1"/>
  <c r="I168" i="2"/>
  <c r="I27" i="2" s="1"/>
  <c r="J168" i="2"/>
  <c r="J27" i="2" s="1"/>
  <c r="K168" i="2"/>
  <c r="K27" i="2" s="1"/>
  <c r="I169" i="2"/>
  <c r="I28" i="2" s="1"/>
  <c r="J169" i="2"/>
  <c r="J28" i="2" s="1"/>
  <c r="K169" i="2"/>
  <c r="K28" i="2" s="1"/>
  <c r="I170" i="2"/>
  <c r="I29" i="2" s="1"/>
  <c r="J170" i="2"/>
  <c r="J29" i="2" s="1"/>
  <c r="K170" i="2"/>
  <c r="K29" i="2" s="1"/>
  <c r="I171" i="2"/>
  <c r="I30" i="2" s="1"/>
  <c r="J171" i="2"/>
  <c r="J30" i="2" s="1"/>
  <c r="K171" i="2"/>
  <c r="K30" i="2" s="1"/>
  <c r="J152" i="2"/>
  <c r="J11" i="2" s="1"/>
  <c r="K152" i="2"/>
  <c r="K11" i="2" s="1"/>
  <c r="I152" i="2"/>
  <c r="I11" i="2" s="1"/>
  <c r="F153" i="2"/>
  <c r="F12" i="2" s="1"/>
  <c r="G153" i="2"/>
  <c r="G12" i="2" s="1"/>
  <c r="H153" i="2"/>
  <c r="H12" i="2" s="1"/>
  <c r="F154" i="2"/>
  <c r="F13" i="2" s="1"/>
  <c r="G154" i="2"/>
  <c r="G13" i="2" s="1"/>
  <c r="H154" i="2"/>
  <c r="H13" i="2" s="1"/>
  <c r="F155" i="2"/>
  <c r="F14" i="2" s="1"/>
  <c r="G155" i="2"/>
  <c r="G14" i="2" s="1"/>
  <c r="H155" i="2"/>
  <c r="H14" i="2" s="1"/>
  <c r="F156" i="2"/>
  <c r="F15" i="2" s="1"/>
  <c r="G156" i="2"/>
  <c r="G15" i="2" s="1"/>
  <c r="H156" i="2"/>
  <c r="H15" i="2" s="1"/>
  <c r="F157" i="2"/>
  <c r="F16" i="2" s="1"/>
  <c r="G157" i="2"/>
  <c r="G16" i="2" s="1"/>
  <c r="H157" i="2"/>
  <c r="H16" i="2" s="1"/>
  <c r="F158" i="2"/>
  <c r="F17" i="2" s="1"/>
  <c r="G158" i="2"/>
  <c r="G17" i="2" s="1"/>
  <c r="H158" i="2"/>
  <c r="H17" i="2" s="1"/>
  <c r="F159" i="2"/>
  <c r="F18" i="2" s="1"/>
  <c r="G159" i="2"/>
  <c r="G18" i="2" s="1"/>
  <c r="H159" i="2"/>
  <c r="H18" i="2" s="1"/>
  <c r="F160" i="2"/>
  <c r="F19" i="2" s="1"/>
  <c r="G160" i="2"/>
  <c r="G19" i="2" s="1"/>
  <c r="H160" i="2"/>
  <c r="H19" i="2" s="1"/>
  <c r="F161" i="2"/>
  <c r="F20" i="2" s="1"/>
  <c r="G161" i="2"/>
  <c r="G20" i="2" s="1"/>
  <c r="H161" i="2"/>
  <c r="H20" i="2" s="1"/>
  <c r="F162" i="2"/>
  <c r="F21" i="2" s="1"/>
  <c r="G162" i="2"/>
  <c r="G21" i="2" s="1"/>
  <c r="H162" i="2"/>
  <c r="H21" i="2" s="1"/>
  <c r="F163" i="2"/>
  <c r="F22" i="2" s="1"/>
  <c r="G163" i="2"/>
  <c r="G22" i="2" s="1"/>
  <c r="H163" i="2"/>
  <c r="H22" i="2" s="1"/>
  <c r="F164" i="2"/>
  <c r="F23" i="2" s="1"/>
  <c r="G164" i="2"/>
  <c r="G23" i="2" s="1"/>
  <c r="H164" i="2"/>
  <c r="H23" i="2" s="1"/>
  <c r="F165" i="2"/>
  <c r="F24" i="2" s="1"/>
  <c r="G165" i="2"/>
  <c r="G24" i="2" s="1"/>
  <c r="H165" i="2"/>
  <c r="H24" i="2" s="1"/>
  <c r="F166" i="2"/>
  <c r="F25" i="2" s="1"/>
  <c r="G166" i="2"/>
  <c r="G25" i="2" s="1"/>
  <c r="H166" i="2"/>
  <c r="H25" i="2" s="1"/>
  <c r="F167" i="2"/>
  <c r="F26" i="2" s="1"/>
  <c r="G167" i="2"/>
  <c r="G26" i="2" s="1"/>
  <c r="H167" i="2"/>
  <c r="H26" i="2" s="1"/>
  <c r="F168" i="2"/>
  <c r="F27" i="2" s="1"/>
  <c r="G168" i="2"/>
  <c r="G27" i="2" s="1"/>
  <c r="H168" i="2"/>
  <c r="H27" i="2" s="1"/>
  <c r="F169" i="2"/>
  <c r="F28" i="2" s="1"/>
  <c r="G169" i="2"/>
  <c r="G28" i="2" s="1"/>
  <c r="H169" i="2"/>
  <c r="H28" i="2" s="1"/>
  <c r="F170" i="2"/>
  <c r="F29" i="2" s="1"/>
  <c r="G170" i="2"/>
  <c r="G29" i="2" s="1"/>
  <c r="H170" i="2"/>
  <c r="H29" i="2" s="1"/>
  <c r="F171" i="2"/>
  <c r="F30" i="2" s="1"/>
  <c r="G171" i="2"/>
  <c r="G30" i="2" s="1"/>
  <c r="H171" i="2"/>
  <c r="H30" i="2" s="1"/>
  <c r="G152" i="2"/>
  <c r="G11" i="2" s="1"/>
  <c r="H152" i="2"/>
  <c r="H11" i="2" s="1"/>
  <c r="F152" i="2"/>
  <c r="F11" i="2" s="1"/>
  <c r="C153" i="2"/>
  <c r="C12" i="2" s="1"/>
  <c r="D153" i="2"/>
  <c r="D12" i="2" s="1"/>
  <c r="E153" i="2"/>
  <c r="E12" i="2" s="1"/>
  <c r="C154" i="2"/>
  <c r="C13" i="2" s="1"/>
  <c r="D154" i="2"/>
  <c r="D13" i="2" s="1"/>
  <c r="E154" i="2"/>
  <c r="E13" i="2" s="1"/>
  <c r="C155" i="2"/>
  <c r="C14" i="2" s="1"/>
  <c r="D155" i="2"/>
  <c r="D14" i="2" s="1"/>
  <c r="E155" i="2"/>
  <c r="E14" i="2" s="1"/>
  <c r="C156" i="2"/>
  <c r="C15" i="2" s="1"/>
  <c r="D156" i="2"/>
  <c r="D15" i="2" s="1"/>
  <c r="E156" i="2"/>
  <c r="C157" i="2"/>
  <c r="C16" i="2" s="1"/>
  <c r="D157" i="2"/>
  <c r="D16" i="2" s="1"/>
  <c r="E157" i="2"/>
  <c r="E16" i="2" s="1"/>
  <c r="C158" i="2"/>
  <c r="C17" i="2" s="1"/>
  <c r="D158" i="2"/>
  <c r="D17" i="2" s="1"/>
  <c r="E158" i="2"/>
  <c r="E17" i="2" s="1"/>
  <c r="C159" i="2"/>
  <c r="C18" i="2" s="1"/>
  <c r="D159" i="2"/>
  <c r="D18" i="2" s="1"/>
  <c r="E159" i="2"/>
  <c r="E18" i="2" s="1"/>
  <c r="C160" i="2"/>
  <c r="C19" i="2" s="1"/>
  <c r="D160" i="2"/>
  <c r="D19" i="2" s="1"/>
  <c r="E160" i="2"/>
  <c r="C161" i="2"/>
  <c r="C20" i="2" s="1"/>
  <c r="D161" i="2"/>
  <c r="D20" i="2" s="1"/>
  <c r="E161" i="2"/>
  <c r="E20" i="2" s="1"/>
  <c r="C162" i="2"/>
  <c r="C21" i="2" s="1"/>
  <c r="D162" i="2"/>
  <c r="D21" i="2" s="1"/>
  <c r="E162" i="2"/>
  <c r="E21" i="2" s="1"/>
  <c r="C163" i="2"/>
  <c r="C22" i="2" s="1"/>
  <c r="D163" i="2"/>
  <c r="D22" i="2" s="1"/>
  <c r="E163" i="2"/>
  <c r="E22" i="2" s="1"/>
  <c r="C164" i="2"/>
  <c r="C23" i="2" s="1"/>
  <c r="D164" i="2"/>
  <c r="D23" i="2" s="1"/>
  <c r="E164" i="2"/>
  <c r="C165" i="2"/>
  <c r="C24" i="2" s="1"/>
  <c r="D165" i="2"/>
  <c r="D24" i="2" s="1"/>
  <c r="E165" i="2"/>
  <c r="E24" i="2" s="1"/>
  <c r="C166" i="2"/>
  <c r="C25" i="2" s="1"/>
  <c r="D166" i="2"/>
  <c r="D25" i="2" s="1"/>
  <c r="E166" i="2"/>
  <c r="E25" i="2" s="1"/>
  <c r="C167" i="2"/>
  <c r="C26" i="2" s="1"/>
  <c r="D167" i="2"/>
  <c r="D26" i="2" s="1"/>
  <c r="E167" i="2"/>
  <c r="E26" i="2" s="1"/>
  <c r="C168" i="2"/>
  <c r="C27" i="2" s="1"/>
  <c r="D168" i="2"/>
  <c r="D27" i="2" s="1"/>
  <c r="E168" i="2"/>
  <c r="C169" i="2"/>
  <c r="C28" i="2" s="1"/>
  <c r="D169" i="2"/>
  <c r="D28" i="2" s="1"/>
  <c r="E169" i="2"/>
  <c r="E28" i="2" s="1"/>
  <c r="C170" i="2"/>
  <c r="C29" i="2" s="1"/>
  <c r="D170" i="2"/>
  <c r="D29" i="2" s="1"/>
  <c r="E170" i="2"/>
  <c r="E29" i="2" s="1"/>
  <c r="C171" i="2"/>
  <c r="C30" i="2" s="1"/>
  <c r="D171" i="2"/>
  <c r="D30" i="2" s="1"/>
  <c r="E171" i="2"/>
  <c r="E30" i="2" s="1"/>
  <c r="D152" i="2"/>
  <c r="D11" i="2" s="1"/>
  <c r="E152" i="2"/>
  <c r="E11" i="2" s="1"/>
  <c r="C152" i="2"/>
  <c r="C11" i="2" s="1"/>
  <c r="E143" i="2"/>
  <c r="D143" i="2"/>
  <c r="C143" i="2"/>
  <c r="F142" i="2"/>
  <c r="N171" i="2" s="1"/>
  <c r="O30" i="2" s="1"/>
  <c r="F141" i="2"/>
  <c r="N170" i="2" s="1"/>
  <c r="O29" i="2" s="1"/>
  <c r="F140" i="2"/>
  <c r="N169" i="2" s="1"/>
  <c r="O28" i="2" s="1"/>
  <c r="F139" i="2"/>
  <c r="N168" i="2" s="1"/>
  <c r="O27" i="2" s="1"/>
  <c r="F138" i="2"/>
  <c r="N167" i="2" s="1"/>
  <c r="O26" i="2" s="1"/>
  <c r="F137" i="2"/>
  <c r="N166" i="2" s="1"/>
  <c r="O25" i="2" s="1"/>
  <c r="F136" i="2"/>
  <c r="N165" i="2" s="1"/>
  <c r="O24" i="2" s="1"/>
  <c r="F135" i="2"/>
  <c r="N164" i="2" s="1"/>
  <c r="O23" i="2" s="1"/>
  <c r="F134" i="2"/>
  <c r="N163" i="2" s="1"/>
  <c r="O22" i="2" s="1"/>
  <c r="F133" i="2"/>
  <c r="N162" i="2" s="1"/>
  <c r="O21" i="2" s="1"/>
  <c r="F132" i="2"/>
  <c r="N161" i="2" s="1"/>
  <c r="O20" i="2" s="1"/>
  <c r="F131" i="2"/>
  <c r="N160" i="2" s="1"/>
  <c r="O19" i="2" s="1"/>
  <c r="F130" i="2"/>
  <c r="N159" i="2" s="1"/>
  <c r="O18" i="2" s="1"/>
  <c r="F129" i="2"/>
  <c r="N158" i="2" s="1"/>
  <c r="O17" i="2" s="1"/>
  <c r="F128" i="2"/>
  <c r="N157" i="2" s="1"/>
  <c r="O16" i="2" s="1"/>
  <c r="F127" i="2"/>
  <c r="N156" i="2" s="1"/>
  <c r="O15" i="2" s="1"/>
  <c r="F126" i="2"/>
  <c r="N155" i="2" s="1"/>
  <c r="O14" i="2" s="1"/>
  <c r="F125" i="2"/>
  <c r="N154" i="2" s="1"/>
  <c r="O13" i="2" s="1"/>
  <c r="F124" i="2"/>
  <c r="N153" i="2" s="1"/>
  <c r="O12" i="2" s="1"/>
  <c r="F123" i="2"/>
  <c r="P30" i="2" l="1"/>
  <c r="P26" i="2"/>
  <c r="P22" i="2"/>
  <c r="P29" i="2"/>
  <c r="P25" i="2"/>
  <c r="P21" i="2"/>
  <c r="P17" i="2"/>
  <c r="P13" i="2"/>
  <c r="P14" i="2"/>
  <c r="P18" i="2"/>
  <c r="P28" i="2"/>
  <c r="P24" i="2"/>
  <c r="P20" i="2"/>
  <c r="P16" i="2"/>
  <c r="P12" i="2"/>
  <c r="O168" i="2"/>
  <c r="E27" i="2"/>
  <c r="P27" i="2" s="1"/>
  <c r="O164" i="2"/>
  <c r="E23" i="2"/>
  <c r="P23" i="2" s="1"/>
  <c r="O160" i="2"/>
  <c r="E19" i="2"/>
  <c r="P19" i="2" s="1"/>
  <c r="O156" i="2"/>
  <c r="E15" i="2"/>
  <c r="P15" i="2" s="1"/>
  <c r="L172" i="2"/>
  <c r="L11" i="2"/>
  <c r="K172" i="2"/>
  <c r="F143" i="2"/>
  <c r="O170" i="2"/>
  <c r="O166" i="2"/>
  <c r="O162" i="2"/>
  <c r="O158" i="2"/>
  <c r="O154" i="2"/>
  <c r="O171" i="2"/>
  <c r="O167" i="2"/>
  <c r="O163" i="2"/>
  <c r="O159" i="2"/>
  <c r="O155" i="2"/>
  <c r="O169" i="2"/>
  <c r="O165" i="2"/>
  <c r="O161" i="2"/>
  <c r="O157" i="2"/>
  <c r="O153" i="2"/>
  <c r="N152" i="2"/>
  <c r="G172" i="2"/>
  <c r="E172" i="2"/>
  <c r="M172" i="2"/>
  <c r="C172" i="2"/>
  <c r="F172" i="2"/>
  <c r="I172" i="2"/>
  <c r="J172" i="2"/>
  <c r="H172" i="2"/>
  <c r="D172" i="2"/>
  <c r="O152" i="2" l="1"/>
  <c r="O172" i="2" s="1"/>
  <c r="O11" i="2"/>
  <c r="P11" i="2" s="1"/>
  <c r="N172" i="2"/>
  <c r="E115" i="2" l="1"/>
  <c r="D115" i="2"/>
  <c r="C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115" i="2" l="1"/>
  <c r="M87" i="2" l="1"/>
  <c r="L87" i="2"/>
  <c r="K87" i="2"/>
  <c r="J87" i="2"/>
  <c r="I87" i="2"/>
  <c r="H87" i="2"/>
  <c r="G87" i="2"/>
  <c r="F87" i="2"/>
  <c r="E87" i="2"/>
  <c r="D87" i="2"/>
  <c r="C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M59" i="2"/>
  <c r="L59" i="2"/>
  <c r="K59" i="2"/>
  <c r="J59" i="2"/>
  <c r="I59" i="2"/>
  <c r="H59" i="2"/>
  <c r="G59" i="2"/>
  <c r="F59" i="2"/>
  <c r="E59" i="2"/>
  <c r="D59" i="2"/>
  <c r="C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1" i="2" l="1"/>
  <c r="L31" i="2"/>
  <c r="P31" i="2"/>
  <c r="F31" i="2"/>
  <c r="N87" i="2"/>
  <c r="N59" i="2"/>
  <c r="H31" i="2"/>
  <c r="J31" i="2"/>
  <c r="E31" i="2"/>
  <c r="I31" i="2"/>
  <c r="D31" i="2" l="1"/>
  <c r="K31" i="2"/>
  <c r="C31" i="2"/>
  <c r="G31" i="2"/>
  <c r="M31" i="2"/>
  <c r="O31" i="2"/>
</calcChain>
</file>

<file path=xl/sharedStrings.xml><?xml version="1.0" encoding="utf-8"?>
<sst xmlns="http://schemas.openxmlformats.org/spreadsheetml/2006/main" count="252" uniqueCount="57">
  <si>
    <t>GOBIERNO DEL ESTADO DE NAYARIT</t>
  </si>
  <si>
    <t>SECRETARÍA DE ADMINISTRACIÓN Y FINANZAS</t>
  </si>
  <si>
    <t>SUBSECRETARÍA DE INGRESOS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</si>
  <si>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</si>
  <si>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</si>
  <si>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</si>
  <si>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</si>
  <si>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</si>
  <si>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</si>
  <si>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</si>
  <si>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</si>
  <si>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</si>
  <si>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</si>
  <si>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</si>
  <si>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</si>
  <si>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</si>
  <si>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Total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</si>
  <si>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</si>
  <si>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</si>
  <si>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</si>
  <si>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</si>
  <si>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</si>
  <si>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</si>
  <si>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</si>
  <si>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</si>
  <si>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</si>
  <si>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</si>
  <si>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</si>
  <si>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</si>
  <si>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</si>
  <si>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</si>
  <si>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</si>
  <si>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</si>
  <si>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 xml:space="preserve">TECUALA </t>
  </si>
  <si>
    <t>TEPIC</t>
  </si>
  <si>
    <t>TUXPAN</t>
  </si>
  <si>
    <t>XALISCO</t>
  </si>
  <si>
    <t>TOTAL</t>
  </si>
  <si>
    <t xml:space="preserve">Las cifras parciales pueden no coincidir con el total debido al redondeo </t>
  </si>
  <si>
    <t>AHUACATLAN</t>
  </si>
  <si>
    <t>AMATLAN DE CAÑAS</t>
  </si>
  <si>
    <t>BAHIA DE BANDERAS</t>
  </si>
  <si>
    <t>IXTLAN DEL RIO</t>
  </si>
  <si>
    <t>SAN PEDRO LAGUINILLAS</t>
  </si>
  <si>
    <t>SANTA MARIA DEL ORO</t>
  </si>
  <si>
    <t>TECUALA</t>
  </si>
  <si>
    <t>PARTICIPACIONES FEDERALES MINISTRADAS A LOS MUNICIPIOS EN EL I TRIMESTRE DEL EJERCICIO FISCAL 2022</t>
  </si>
  <si>
    <t>PARTICIPACIONES FEDERALES MINISTRADAS A LOS MUNICIPIOS EN EL MES DE ENERO DEL EJERCICIO FISCAL 2022</t>
  </si>
  <si>
    <t>PARTICIPACIONES FEDERALES MINISTRADAS A LOS MUNICIPIOS EN EL MES DE FEBRERO DEL EJERCICIO FISCAL 2022</t>
  </si>
  <si>
    <t>PARTICIPACIONES FEDERALES MINISTRADAS A LOS MUNICIPIOS EN EL MES DE MARZO DEL EJERCICIO FISCAL 2022</t>
  </si>
  <si>
    <t xml:space="preserve">Faltante inicial del FEIEF al FGP </t>
  </si>
  <si>
    <t>TERCER AJUSTE CUATRIMESTRAL 2021</t>
  </si>
  <si>
    <t>Las cifras parciales pueden no coincidir con el total debido al redondeo.</t>
  </si>
  <si>
    <t>FEIEF CORRESPONDIENTE A LA COMPENSACION ANUAL DEFINITIVA DEL EJERCICIO FISCAL 2021</t>
  </si>
  <si>
    <t>FEIEF Correspondiente a la compensación anual definitiva del ejercicio fiscal 2021 FGP FFM  FOFIR</t>
  </si>
  <si>
    <t>INCLUYE 3ER. AJUSTE CUATRIMESTRAL 2021 Y FEIEF CORRESPONDIENTE A LA COMPENSACION ANUAL DEFINITIVA DEL EJERCICIO FISCAL 2021</t>
  </si>
  <si>
    <t>ISR a cargo por avance de POA de Metodos Sustantivos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</si>
</sst>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5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1" applyFont="1" applyBorder="1" applyAlignment="1">
      <alignment vertical="center"/>
    </xf>
    <xf numFmtId="3" fontId="9" fillId="0" borderId="4" xfId="1" applyNumberFormat="1" applyFont="1" applyBorder="1"/>
    <xf numFmtId="3" fontId="10" fillId="2" borderId="4" xfId="1" applyNumberFormat="1" applyFont="1" applyFill="1" applyBorder="1"/>
    <xf numFmtId="0" fontId="11" fillId="0" borderId="0" xfId="2" applyFont="1" applyFill="1" applyBorder="1"/>
    <xf numFmtId="4" fontId="9" fillId="0" borderId="0" xfId="1" applyNumberFormat="1" applyFont="1"/>
    <xf numFmtId="3" fontId="1" fillId="0" borderId="0" xfId="1" applyNumberFormat="1"/>
    <xf numFmtId="0" fontId="1" fillId="0" borderId="0" xfId="1" applyFill="1" applyBorder="1"/>
    <xf numFmtId="3" fontId="1" fillId="0" borderId="0" xfId="1" applyNumberFormat="1" applyFill="1" applyBorder="1"/>
    <xf numFmtId="3" fontId="10" fillId="0" borderId="0" xfId="1" applyNumberFormat="1" applyFont="1" applyFill="1" applyBorder="1"/>
    <xf numFmtId="0" fontId="5" fillId="0" borderId="0" xfId="1" applyFont="1"/>
    <xf numFmtId="0" fontId="7" fillId="0" borderId="0" xfId="2"/>
    <xf numFmtId="0" fontId="9" fillId="0" borderId="4" xfId="2" applyFont="1" applyBorder="1" applyAlignment="1">
      <alignment horizontal="center"/>
    </xf>
    <xf numFmtId="0" fontId="9" fillId="0" borderId="4" xfId="2" applyFont="1" applyBorder="1" applyAlignment="1">
      <alignment wrapText="1"/>
    </xf>
    <xf numFmtId="3" fontId="9" fillId="0" borderId="4" xfId="2" applyNumberFormat="1" applyFont="1" applyBorder="1"/>
    <xf numFmtId="3" fontId="10" fillId="2" borderId="4" xfId="2" applyNumberFormat="1" applyFont="1" applyFill="1" applyBorder="1"/>
    <xf numFmtId="0" fontId="6" fillId="0" borderId="0" xfId="2" applyFont="1" applyFill="1" applyBorder="1" applyAlignment="1">
      <alignment vertical="center" wrapText="1"/>
    </xf>
    <xf numFmtId="3" fontId="9" fillId="0" borderId="4" xfId="1" applyNumberFormat="1" applyFont="1" applyFill="1" applyBorder="1"/>
    <xf numFmtId="3" fontId="9" fillId="0" borderId="0" xfId="1" applyNumberFormat="1" applyFont="1" applyFill="1" applyBorder="1"/>
    <xf numFmtId="4" fontId="9" fillId="0" borderId="0" xfId="1" applyNumberFormat="1" applyFont="1" applyBorder="1"/>
    <xf numFmtId="0" fontId="1" fillId="0" borderId="0" xfId="1" applyBorder="1"/>
    <xf numFmtId="4" fontId="9" fillId="0" borderId="4" xfId="0" applyNumberFormat="1" applyFont="1" applyBorder="1"/>
    <xf numFmtId="3" fontId="9" fillId="0" borderId="4" xfId="0" applyNumberFormat="1" applyFont="1" applyBorder="1"/>
    <xf numFmtId="4" fontId="9" fillId="0" borderId="4" xfId="0" applyNumberFormat="1" applyFont="1" applyBorder="1" applyAlignment="1">
      <alignment horizontal="right" vertical="center"/>
    </xf>
    <xf numFmtId="4" fontId="9" fillId="3" borderId="4" xfId="0" applyNumberFormat="1" applyFont="1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justify"/>
    </xf>
    <xf numFmtId="0" fontId="5" fillId="0" borderId="7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602207</xdr:colOff>
      <xdr:row>4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757025</xdr:colOff>
      <xdr:row>0</xdr:row>
      <xdr:rowOff>38100</xdr:rowOff>
    </xdr:from>
    <xdr:to>
      <xdr:col>14</xdr:col>
      <xdr:colOff>47626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5375" y="381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438150</xdr:colOff>
      <xdr:row>0</xdr:row>
      <xdr:rowOff>28575</xdr:rowOff>
    </xdr:from>
    <xdr:to>
      <xdr:col>15</xdr:col>
      <xdr:colOff>738505</xdr:colOff>
      <xdr:row>5</xdr:row>
      <xdr:rowOff>83185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201"/>
  <sheetViews>
    <sheetView tabSelected="1" workbookViewId="0">
      <selection activeCell="S15" sqref="S15"/>
    </sheetView>
  </sheetViews>
  <sheetFormatPr baseColWidth="10" defaultRowHeight="12.75" x14ac:dyDescent="0.2"/>
  <cols>
    <col min="1" max="1" width="4.140625" style="1" bestFit="1" customWidth="1"/>
    <col min="2" max="2" width="19.85546875" style="1" customWidth="1"/>
    <col min="3" max="10" width="13.85546875" style="1" customWidth="1"/>
    <col min="11" max="11" width="10" style="1" customWidth="1"/>
    <col min="12" max="14" width="13.85546875" style="1" customWidth="1"/>
    <col min="15" max="15" width="11.42578125" style="1" customWidth="1"/>
    <col min="16" max="16" width="11.5703125" style="1" customWidth="1"/>
    <col min="17" max="16384" width="11.42578125" style="1"/>
  </cols>
  <sheetData>
    <row r="1" spans="1:16" ht="16.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3.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13.5" customHeight="1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3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ht="13.5" customHeight="1" x14ac:dyDescent="0.2">
      <c r="A7" s="41" t="s">
        <v>46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20.100000000000001" customHeight="1" x14ac:dyDescent="0.2">
      <c r="A8" s="30" t="s">
        <v>4</v>
      </c>
      <c r="B8" s="30" t="s">
        <v>5</v>
      </c>
      <c r="C8" s="33" t="s">
        <v>6</v>
      </c>
      <c r="D8" s="33" t="s">
        <v>7</v>
      </c>
      <c r="E8" s="33" t="s">
        <v>8</v>
      </c>
      <c r="F8" s="33" t="s">
        <v>9</v>
      </c>
      <c r="G8" s="33" t="s">
        <v>10</v>
      </c>
      <c r="H8" s="33" t="s">
        <v>11</v>
      </c>
      <c r="I8" s="36" t="s">
        <v>12</v>
      </c>
      <c r="J8" s="33" t="s">
        <v>13</v>
      </c>
      <c r="K8" s="33" t="s">
        <v>14</v>
      </c>
      <c r="L8" s="33" t="s">
        <v>15</v>
      </c>
      <c r="M8" s="33" t="s">
        <v>56</v>
      </c>
      <c r="N8" s="33" t="s">
        <v>50</v>
      </c>
      <c r="O8" s="33" t="s">
        <v>54</v>
      </c>
      <c r="P8" s="33" t="s">
        <v>16</v>
      </c>
    </row>
    <row r="9" spans="1:16" ht="20.100000000000001" customHeight="1" x14ac:dyDescent="0.2">
      <c r="A9" s="31"/>
      <c r="B9" s="31"/>
      <c r="C9" s="34"/>
      <c r="D9" s="34"/>
      <c r="E9" s="34"/>
      <c r="F9" s="34"/>
      <c r="G9" s="34"/>
      <c r="H9" s="34"/>
      <c r="I9" s="37"/>
      <c r="J9" s="34"/>
      <c r="K9" s="34"/>
      <c r="L9" s="34"/>
      <c r="M9" s="34"/>
      <c r="N9" s="34"/>
      <c r="O9" s="34"/>
      <c r="P9" s="34"/>
    </row>
    <row r="10" spans="1:16" ht="20.100000000000001" customHeight="1" x14ac:dyDescent="0.2">
      <c r="A10" s="32"/>
      <c r="B10" s="32"/>
      <c r="C10" s="35"/>
      <c r="D10" s="35"/>
      <c r="E10" s="35"/>
      <c r="F10" s="35"/>
      <c r="G10" s="35"/>
      <c r="H10" s="35"/>
      <c r="I10" s="38"/>
      <c r="J10" s="35"/>
      <c r="K10" s="35"/>
      <c r="L10" s="35"/>
      <c r="M10" s="35"/>
      <c r="N10" s="35"/>
      <c r="O10" s="35"/>
      <c r="P10" s="35"/>
    </row>
    <row r="11" spans="1:16" ht="13.5" customHeight="1" x14ac:dyDescent="0.2">
      <c r="A11" s="5">
        <v>1</v>
      </c>
      <c r="B11" s="6" t="s">
        <v>17</v>
      </c>
      <c r="C11" s="7">
        <f t="shared" ref="C11:I20" si="0">C39+C152+C180</f>
        <v>15354415.280000001</v>
      </c>
      <c r="D11" s="7">
        <f t="shared" si="0"/>
        <v>4634592.66</v>
      </c>
      <c r="E11" s="7">
        <f t="shared" si="0"/>
        <v>344555.45999999996</v>
      </c>
      <c r="F11" s="7">
        <f t="shared" si="0"/>
        <v>412594.4</v>
      </c>
      <c r="G11" s="7">
        <f t="shared" si="0"/>
        <v>391008.25</v>
      </c>
      <c r="H11" s="7">
        <f t="shared" si="0"/>
        <v>726756.16999999993</v>
      </c>
      <c r="I11" s="7">
        <f t="shared" si="0"/>
        <v>1709818</v>
      </c>
      <c r="J11" s="7">
        <f t="shared" ref="J11:J30" si="1">J39+J67+J152</f>
        <v>24064.65</v>
      </c>
      <c r="K11" s="7">
        <f t="shared" ref="K11:L30" si="2">K39+K152+K180</f>
        <v>113509.7</v>
      </c>
      <c r="L11" s="7">
        <f t="shared" si="2"/>
        <v>457657.46</v>
      </c>
      <c r="M11" s="7">
        <f>M180</f>
        <v>-434264.06616619602</v>
      </c>
      <c r="N11" s="7">
        <f t="shared" ref="N11:N30" si="3">M39+M152+N180</f>
        <v>-76741.710000000006</v>
      </c>
      <c r="O11" s="7">
        <f>N152</f>
        <v>123463.77</v>
      </c>
      <c r="P11" s="7">
        <f>SUM(C11:O11)</f>
        <v>23781430.0238338</v>
      </c>
    </row>
    <row r="12" spans="1:16" ht="13.5" customHeight="1" x14ac:dyDescent="0.2">
      <c r="A12" s="5">
        <v>2</v>
      </c>
      <c r="B12" s="6" t="s">
        <v>18</v>
      </c>
      <c r="C12" s="7">
        <f t="shared" si="0"/>
        <v>11199126.260000002</v>
      </c>
      <c r="D12" s="7">
        <f t="shared" si="0"/>
        <v>3002146.24</v>
      </c>
      <c r="E12" s="7">
        <f t="shared" si="0"/>
        <v>439645.39</v>
      </c>
      <c r="F12" s="7">
        <f t="shared" si="0"/>
        <v>168798.38999999998</v>
      </c>
      <c r="G12" s="7">
        <f t="shared" si="0"/>
        <v>156766.31</v>
      </c>
      <c r="H12" s="7">
        <f t="shared" si="0"/>
        <v>343944.77999999997</v>
      </c>
      <c r="I12" s="7">
        <f t="shared" si="0"/>
        <v>924066</v>
      </c>
      <c r="J12" s="7">
        <f t="shared" si="1"/>
        <v>19801.439999999999</v>
      </c>
      <c r="K12" s="7">
        <f t="shared" si="2"/>
        <v>93400.739999999991</v>
      </c>
      <c r="L12" s="7">
        <f t="shared" si="2"/>
        <v>376580.56</v>
      </c>
      <c r="M12" s="7">
        <f t="shared" ref="M12:M30" si="4">M181</f>
        <v>-300010.87822514004</v>
      </c>
      <c r="N12" s="7">
        <f t="shared" si="3"/>
        <v>-63146.45</v>
      </c>
      <c r="O12" s="7">
        <f t="shared" ref="O12:O30" si="5">N153</f>
        <v>81681.47</v>
      </c>
      <c r="P12" s="7">
        <f t="shared" ref="P12:P30" si="6">SUM(C12:O12)</f>
        <v>16442800.251774864</v>
      </c>
    </row>
    <row r="13" spans="1:16" ht="13.5" customHeight="1" x14ac:dyDescent="0.2">
      <c r="A13" s="5">
        <v>3</v>
      </c>
      <c r="B13" s="6" t="s">
        <v>19</v>
      </c>
      <c r="C13" s="7">
        <f t="shared" si="0"/>
        <v>10732902.039999999</v>
      </c>
      <c r="D13" s="7">
        <f t="shared" si="0"/>
        <v>2776242.29</v>
      </c>
      <c r="E13" s="7">
        <f t="shared" si="0"/>
        <v>457216.35</v>
      </c>
      <c r="F13" s="7">
        <f t="shared" si="0"/>
        <v>124007.24</v>
      </c>
      <c r="G13" s="7">
        <f t="shared" si="0"/>
        <v>114243.98000000001</v>
      </c>
      <c r="H13" s="7">
        <f t="shared" si="0"/>
        <v>299009.46000000002</v>
      </c>
      <c r="I13" s="7">
        <f t="shared" si="0"/>
        <v>1231338</v>
      </c>
      <c r="J13" s="7">
        <f t="shared" si="1"/>
        <v>19125.27</v>
      </c>
      <c r="K13" s="7">
        <f t="shared" si="2"/>
        <v>90211.290000000008</v>
      </c>
      <c r="L13" s="7">
        <f t="shared" si="2"/>
        <v>363721.06999999995</v>
      </c>
      <c r="M13" s="7">
        <f t="shared" si="4"/>
        <v>-309613.591104216</v>
      </c>
      <c r="N13" s="7">
        <f t="shared" si="3"/>
        <v>-60990.119999999995</v>
      </c>
      <c r="O13" s="7">
        <f t="shared" si="5"/>
        <v>82721.430000000008</v>
      </c>
      <c r="P13" s="7">
        <f t="shared" si="6"/>
        <v>15920134.708895782</v>
      </c>
    </row>
    <row r="14" spans="1:16" ht="13.5" customHeight="1" x14ac:dyDescent="0.2">
      <c r="A14" s="5">
        <v>4</v>
      </c>
      <c r="B14" s="6" t="s">
        <v>20</v>
      </c>
      <c r="C14" s="7">
        <f t="shared" si="0"/>
        <v>25307321.210000001</v>
      </c>
      <c r="D14" s="7">
        <f t="shared" si="0"/>
        <v>10983971.030000001</v>
      </c>
      <c r="E14" s="7">
        <f t="shared" si="0"/>
        <v>403469.87</v>
      </c>
      <c r="F14" s="7">
        <f t="shared" si="0"/>
        <v>1182813.56</v>
      </c>
      <c r="G14" s="7">
        <f t="shared" si="0"/>
        <v>2629569.71</v>
      </c>
      <c r="H14" s="7">
        <f t="shared" si="0"/>
        <v>1535621.96</v>
      </c>
      <c r="I14" s="7">
        <f t="shared" si="0"/>
        <v>9525781</v>
      </c>
      <c r="J14" s="7">
        <f t="shared" si="1"/>
        <v>69762.63</v>
      </c>
      <c r="K14" s="7">
        <f t="shared" si="2"/>
        <v>329060.84999999998</v>
      </c>
      <c r="L14" s="7">
        <f t="shared" si="2"/>
        <v>1326733.77</v>
      </c>
      <c r="M14" s="7">
        <f t="shared" si="4"/>
        <v>-1275800.3587742562</v>
      </c>
      <c r="N14" s="7">
        <f t="shared" si="3"/>
        <v>-222471.7</v>
      </c>
      <c r="O14" s="7">
        <f t="shared" si="5"/>
        <v>488806.01999999996</v>
      </c>
      <c r="P14" s="7">
        <f t="shared" si="6"/>
        <v>52284639.551225752</v>
      </c>
    </row>
    <row r="15" spans="1:16" ht="13.5" customHeight="1" x14ac:dyDescent="0.2">
      <c r="A15" s="5">
        <v>5</v>
      </c>
      <c r="B15" s="6" t="s">
        <v>21</v>
      </c>
      <c r="C15" s="7">
        <f t="shared" si="0"/>
        <v>20819208.019999996</v>
      </c>
      <c r="D15" s="7">
        <f t="shared" si="0"/>
        <v>6771316.4699999997</v>
      </c>
      <c r="E15" s="7">
        <f t="shared" si="0"/>
        <v>299594.44999999995</v>
      </c>
      <c r="F15" s="7">
        <f t="shared" si="0"/>
        <v>768108.95</v>
      </c>
      <c r="G15" s="7">
        <f t="shared" si="0"/>
        <v>809807.43</v>
      </c>
      <c r="H15" s="7">
        <f t="shared" si="0"/>
        <v>1179550.6600000001</v>
      </c>
      <c r="I15" s="7">
        <f t="shared" si="0"/>
        <v>2902732</v>
      </c>
      <c r="J15" s="7">
        <f t="shared" si="1"/>
        <v>32309.850000000002</v>
      </c>
      <c r="K15" s="7">
        <f t="shared" si="2"/>
        <v>152401.11000000002</v>
      </c>
      <c r="L15" s="7">
        <f t="shared" si="2"/>
        <v>614462.92999999993</v>
      </c>
      <c r="M15" s="7">
        <f t="shared" si="4"/>
        <v>-852704.902483896</v>
      </c>
      <c r="N15" s="7">
        <f t="shared" si="3"/>
        <v>-103035.44</v>
      </c>
      <c r="O15" s="7">
        <f t="shared" si="5"/>
        <v>257236.43</v>
      </c>
      <c r="P15" s="7">
        <f t="shared" si="6"/>
        <v>33650987.957516097</v>
      </c>
    </row>
    <row r="16" spans="1:16" ht="13.5" customHeight="1" x14ac:dyDescent="0.2">
      <c r="A16" s="5">
        <v>6</v>
      </c>
      <c r="B16" s="6" t="s">
        <v>22</v>
      </c>
      <c r="C16" s="7">
        <f t="shared" si="0"/>
        <v>11347162.359999999</v>
      </c>
      <c r="D16" s="7">
        <f t="shared" si="0"/>
        <v>2214263.11</v>
      </c>
      <c r="E16" s="7">
        <f t="shared" si="0"/>
        <v>632409.22</v>
      </c>
      <c r="F16" s="7">
        <f t="shared" si="0"/>
        <v>391962.26</v>
      </c>
      <c r="G16" s="7">
        <f t="shared" si="0"/>
        <v>334588.83</v>
      </c>
      <c r="H16" s="7">
        <f t="shared" si="0"/>
        <v>1338107.92</v>
      </c>
      <c r="I16" s="7">
        <f t="shared" si="0"/>
        <v>2561590</v>
      </c>
      <c r="J16" s="7">
        <f t="shared" si="1"/>
        <v>29955.06</v>
      </c>
      <c r="K16" s="7">
        <f t="shared" si="2"/>
        <v>141293.97</v>
      </c>
      <c r="L16" s="7">
        <f t="shared" si="2"/>
        <v>569680.29</v>
      </c>
      <c r="M16" s="7">
        <f t="shared" si="4"/>
        <v>-456997.06726882001</v>
      </c>
      <c r="N16" s="7">
        <f t="shared" si="3"/>
        <v>-95526.13</v>
      </c>
      <c r="O16" s="7">
        <f t="shared" si="5"/>
        <v>127581.42</v>
      </c>
      <c r="P16" s="7">
        <f t="shared" si="6"/>
        <v>19136071.24273118</v>
      </c>
    </row>
    <row r="17" spans="1:16" ht="13.5" customHeight="1" x14ac:dyDescent="0.2">
      <c r="A17" s="5">
        <v>7</v>
      </c>
      <c r="B17" s="6" t="s">
        <v>23</v>
      </c>
      <c r="C17" s="7">
        <f t="shared" si="0"/>
        <v>9027623.2300000004</v>
      </c>
      <c r="D17" s="7">
        <f t="shared" si="0"/>
        <v>1849096.5699999998</v>
      </c>
      <c r="E17" s="7">
        <f t="shared" si="0"/>
        <v>623106.94999999995</v>
      </c>
      <c r="F17" s="7">
        <f t="shared" si="0"/>
        <v>127200.23999999999</v>
      </c>
      <c r="G17" s="7">
        <f t="shared" si="0"/>
        <v>115329.63</v>
      </c>
      <c r="H17" s="7">
        <f t="shared" si="0"/>
        <v>416899.82999999996</v>
      </c>
      <c r="I17" s="7">
        <f t="shared" si="0"/>
        <v>1004023</v>
      </c>
      <c r="J17" s="7">
        <f t="shared" si="1"/>
        <v>20283.48</v>
      </c>
      <c r="K17" s="7">
        <f t="shared" si="2"/>
        <v>95674.39</v>
      </c>
      <c r="L17" s="7">
        <f t="shared" si="2"/>
        <v>385747.64999999997</v>
      </c>
      <c r="M17" s="7">
        <f t="shared" si="4"/>
        <v>-329277.22168817202</v>
      </c>
      <c r="N17" s="7">
        <f t="shared" si="3"/>
        <v>-64683.61</v>
      </c>
      <c r="O17" s="7">
        <f t="shared" si="5"/>
        <v>86832.890000000014</v>
      </c>
      <c r="P17" s="7">
        <f t="shared" si="6"/>
        <v>13357857.028311832</v>
      </c>
    </row>
    <row r="18" spans="1:16" ht="13.5" customHeight="1" x14ac:dyDescent="0.2">
      <c r="A18" s="5">
        <v>8</v>
      </c>
      <c r="B18" s="6" t="s">
        <v>24</v>
      </c>
      <c r="C18" s="7">
        <f t="shared" si="0"/>
        <v>13924279.449999999</v>
      </c>
      <c r="D18" s="7">
        <f t="shared" si="0"/>
        <v>4071387.08</v>
      </c>
      <c r="E18" s="7">
        <f t="shared" si="0"/>
        <v>374529.44999999995</v>
      </c>
      <c r="F18" s="7">
        <f t="shared" si="0"/>
        <v>309486.83999999997</v>
      </c>
      <c r="G18" s="7">
        <f t="shared" si="0"/>
        <v>291607.94</v>
      </c>
      <c r="H18" s="7">
        <f t="shared" si="0"/>
        <v>521989.92000000004</v>
      </c>
      <c r="I18" s="7">
        <f t="shared" si="0"/>
        <v>2428713</v>
      </c>
      <c r="J18" s="7">
        <f t="shared" si="1"/>
        <v>23249.13</v>
      </c>
      <c r="K18" s="7">
        <f t="shared" si="2"/>
        <v>109662.96</v>
      </c>
      <c r="L18" s="7">
        <f t="shared" si="2"/>
        <v>442147.88</v>
      </c>
      <c r="M18" s="7">
        <f t="shared" si="4"/>
        <v>-396477.44939841202</v>
      </c>
      <c r="N18" s="7">
        <f t="shared" si="3"/>
        <v>-74141.010000000009</v>
      </c>
      <c r="O18" s="7">
        <f t="shared" si="5"/>
        <v>112182.57</v>
      </c>
      <c r="P18" s="7">
        <f t="shared" si="6"/>
        <v>22138617.760601588</v>
      </c>
    </row>
    <row r="19" spans="1:16" ht="13.5" customHeight="1" x14ac:dyDescent="0.2">
      <c r="A19" s="5">
        <v>9</v>
      </c>
      <c r="B19" s="6" t="s">
        <v>25</v>
      </c>
      <c r="C19" s="7">
        <f t="shared" si="0"/>
        <v>12182515.15</v>
      </c>
      <c r="D19" s="7">
        <f t="shared" si="0"/>
        <v>3407859.73</v>
      </c>
      <c r="E19" s="7">
        <f t="shared" si="0"/>
        <v>403469.87</v>
      </c>
      <c r="F19" s="7">
        <f t="shared" si="0"/>
        <v>194998.02</v>
      </c>
      <c r="G19" s="7">
        <f t="shared" si="0"/>
        <v>177852.71000000002</v>
      </c>
      <c r="H19" s="7">
        <f t="shared" si="0"/>
        <v>457980.08000000007</v>
      </c>
      <c r="I19" s="7">
        <f t="shared" si="0"/>
        <v>1763625</v>
      </c>
      <c r="J19" s="7">
        <f t="shared" si="1"/>
        <v>19332.300000000003</v>
      </c>
      <c r="K19" s="7">
        <f t="shared" si="2"/>
        <v>91187.819999999992</v>
      </c>
      <c r="L19" s="7">
        <f t="shared" si="2"/>
        <v>367658.33</v>
      </c>
      <c r="M19" s="7">
        <f t="shared" si="4"/>
        <v>-382183.29967682005</v>
      </c>
      <c r="N19" s="7">
        <f t="shared" si="3"/>
        <v>-61650.33</v>
      </c>
      <c r="O19" s="7">
        <f t="shared" si="5"/>
        <v>103478.95</v>
      </c>
      <c r="P19" s="7">
        <f t="shared" si="6"/>
        <v>18726124.330323182</v>
      </c>
    </row>
    <row r="20" spans="1:16" ht="13.5" customHeight="1" x14ac:dyDescent="0.2">
      <c r="A20" s="5">
        <v>10</v>
      </c>
      <c r="B20" s="6" t="s">
        <v>26</v>
      </c>
      <c r="C20" s="7">
        <f t="shared" si="0"/>
        <v>9122804.5299999993</v>
      </c>
      <c r="D20" s="7">
        <f t="shared" si="0"/>
        <v>1941457.4900000002</v>
      </c>
      <c r="E20" s="7">
        <f t="shared" si="0"/>
        <v>601918.42999999993</v>
      </c>
      <c r="F20" s="7">
        <f t="shared" si="0"/>
        <v>145014.34</v>
      </c>
      <c r="G20" s="7">
        <f t="shared" si="0"/>
        <v>132142.41999999998</v>
      </c>
      <c r="H20" s="7">
        <f t="shared" si="0"/>
        <v>467613</v>
      </c>
      <c r="I20" s="7">
        <f t="shared" si="0"/>
        <v>1234479</v>
      </c>
      <c r="J20" s="7">
        <f t="shared" si="1"/>
        <v>20505.329999999998</v>
      </c>
      <c r="K20" s="7">
        <f t="shared" si="2"/>
        <v>96720.79</v>
      </c>
      <c r="L20" s="7">
        <f t="shared" si="2"/>
        <v>389966.57999999996</v>
      </c>
      <c r="M20" s="7">
        <f t="shared" si="4"/>
        <v>-284005.80608033604</v>
      </c>
      <c r="N20" s="7">
        <f t="shared" si="3"/>
        <v>-65391.070000000007</v>
      </c>
      <c r="O20" s="7">
        <f t="shared" si="5"/>
        <v>75800.290000000008</v>
      </c>
      <c r="P20" s="7">
        <f t="shared" si="6"/>
        <v>13879025.323919661</v>
      </c>
    </row>
    <row r="21" spans="1:16" ht="13.5" customHeight="1" x14ac:dyDescent="0.2">
      <c r="A21" s="5">
        <v>11</v>
      </c>
      <c r="B21" s="6" t="s">
        <v>27</v>
      </c>
      <c r="C21" s="7">
        <f t="shared" ref="C21:I30" si="7">C49+C162+C190</f>
        <v>13222298.220000001</v>
      </c>
      <c r="D21" s="7">
        <f t="shared" si="7"/>
        <v>4560040.7699999996</v>
      </c>
      <c r="E21" s="7">
        <f t="shared" si="7"/>
        <v>400369.11</v>
      </c>
      <c r="F21" s="7">
        <f t="shared" si="7"/>
        <v>381277.17</v>
      </c>
      <c r="G21" s="7">
        <f t="shared" si="7"/>
        <v>354510.31999999995</v>
      </c>
      <c r="H21" s="7">
        <f t="shared" si="7"/>
        <v>944452.47000000009</v>
      </c>
      <c r="I21" s="7">
        <f t="shared" si="7"/>
        <v>448232</v>
      </c>
      <c r="J21" s="7">
        <f t="shared" si="1"/>
        <v>23331.93</v>
      </c>
      <c r="K21" s="7">
        <f t="shared" si="2"/>
        <v>110053.5</v>
      </c>
      <c r="L21" s="7">
        <f t="shared" si="2"/>
        <v>443722.46</v>
      </c>
      <c r="M21" s="7">
        <f t="shared" si="4"/>
        <v>-425836.66105559998</v>
      </c>
      <c r="N21" s="7">
        <f t="shared" si="3"/>
        <v>-74405.040000000008</v>
      </c>
      <c r="O21" s="7">
        <f t="shared" si="5"/>
        <v>117274.42</v>
      </c>
      <c r="P21" s="7">
        <f t="shared" si="6"/>
        <v>20505320.668944407</v>
      </c>
    </row>
    <row r="22" spans="1:16" ht="13.5" customHeight="1" x14ac:dyDescent="0.2">
      <c r="A22" s="5">
        <v>12</v>
      </c>
      <c r="B22" s="6" t="s">
        <v>28</v>
      </c>
      <c r="C22" s="7">
        <f t="shared" si="7"/>
        <v>13939328.320000002</v>
      </c>
      <c r="D22" s="7">
        <f t="shared" si="7"/>
        <v>4028330.79</v>
      </c>
      <c r="E22" s="7">
        <f t="shared" si="7"/>
        <v>362643.21</v>
      </c>
      <c r="F22" s="7">
        <f t="shared" si="7"/>
        <v>252771.62</v>
      </c>
      <c r="G22" s="7">
        <f t="shared" si="7"/>
        <v>231900.02999999997</v>
      </c>
      <c r="H22" s="7">
        <f t="shared" si="7"/>
        <v>505681.48</v>
      </c>
      <c r="I22" s="7">
        <f t="shared" si="7"/>
        <v>2361101</v>
      </c>
      <c r="J22" s="7">
        <f t="shared" si="1"/>
        <v>21157.35</v>
      </c>
      <c r="K22" s="7">
        <f t="shared" si="2"/>
        <v>99796.39</v>
      </c>
      <c r="L22" s="7">
        <f t="shared" si="2"/>
        <v>402367.02999999997</v>
      </c>
      <c r="M22" s="7">
        <f t="shared" si="4"/>
        <v>-407044.48106102401</v>
      </c>
      <c r="N22" s="7">
        <f t="shared" si="3"/>
        <v>-67470.41</v>
      </c>
      <c r="O22" s="7">
        <f t="shared" si="5"/>
        <v>110612.59</v>
      </c>
      <c r="P22" s="7">
        <f t="shared" si="6"/>
        <v>21841174.918938987</v>
      </c>
    </row>
    <row r="23" spans="1:16" ht="13.5" customHeight="1" x14ac:dyDescent="0.2">
      <c r="A23" s="5">
        <v>13</v>
      </c>
      <c r="B23" s="6" t="s">
        <v>29</v>
      </c>
      <c r="C23" s="7">
        <f t="shared" si="7"/>
        <v>18328461.25</v>
      </c>
      <c r="D23" s="7">
        <f t="shared" si="7"/>
        <v>5764785.2400000002</v>
      </c>
      <c r="E23" s="7">
        <f t="shared" si="7"/>
        <v>298044.07</v>
      </c>
      <c r="F23" s="7">
        <f t="shared" si="7"/>
        <v>448838.44</v>
      </c>
      <c r="G23" s="7">
        <f t="shared" si="7"/>
        <v>416427.37000000005</v>
      </c>
      <c r="H23" s="7">
        <f t="shared" si="7"/>
        <v>654834.63</v>
      </c>
      <c r="I23" s="7">
        <f t="shared" si="7"/>
        <v>3699279</v>
      </c>
      <c r="J23" s="7">
        <f t="shared" si="1"/>
        <v>25618.560000000001</v>
      </c>
      <c r="K23" s="7">
        <f t="shared" si="2"/>
        <v>120839.27</v>
      </c>
      <c r="L23" s="7">
        <f t="shared" si="2"/>
        <v>487209.43000000005</v>
      </c>
      <c r="M23" s="7">
        <f t="shared" si="4"/>
        <v>-422160.75620661199</v>
      </c>
      <c r="N23" s="7">
        <f t="shared" si="3"/>
        <v>-81697.11</v>
      </c>
      <c r="O23" s="7">
        <f t="shared" si="5"/>
        <v>119153.59</v>
      </c>
      <c r="P23" s="7">
        <f t="shared" si="6"/>
        <v>29859632.983793389</v>
      </c>
    </row>
    <row r="24" spans="1:16" ht="13.5" customHeight="1" x14ac:dyDescent="0.2">
      <c r="A24" s="5">
        <v>14</v>
      </c>
      <c r="B24" s="6" t="s">
        <v>30</v>
      </c>
      <c r="C24" s="7">
        <f t="shared" si="7"/>
        <v>9854941.6600000001</v>
      </c>
      <c r="D24" s="7">
        <f t="shared" si="7"/>
        <v>2485185.0099999998</v>
      </c>
      <c r="E24" s="7">
        <f t="shared" si="7"/>
        <v>487190.36</v>
      </c>
      <c r="F24" s="7">
        <f t="shared" si="7"/>
        <v>84841.67</v>
      </c>
      <c r="G24" s="7">
        <f t="shared" si="7"/>
        <v>78349.31</v>
      </c>
      <c r="H24" s="7">
        <f t="shared" si="7"/>
        <v>234105.11999999997</v>
      </c>
      <c r="I24" s="7">
        <f t="shared" si="7"/>
        <v>473523</v>
      </c>
      <c r="J24" s="7">
        <f t="shared" si="1"/>
        <v>17206.5</v>
      </c>
      <c r="K24" s="7">
        <f t="shared" si="2"/>
        <v>81160.66</v>
      </c>
      <c r="L24" s="7">
        <f t="shared" si="2"/>
        <v>327229.97000000003</v>
      </c>
      <c r="M24" s="7">
        <f t="shared" si="4"/>
        <v>-319307.52013841597</v>
      </c>
      <c r="N24" s="7">
        <f t="shared" si="3"/>
        <v>-54871.149999999994</v>
      </c>
      <c r="O24" s="7">
        <f t="shared" si="5"/>
        <v>83953.58</v>
      </c>
      <c r="P24" s="7">
        <f t="shared" si="6"/>
        <v>13833508.169861583</v>
      </c>
    </row>
    <row r="25" spans="1:16" ht="13.5" customHeight="1" x14ac:dyDescent="0.2">
      <c r="A25" s="5">
        <v>15</v>
      </c>
      <c r="B25" s="6" t="s">
        <v>31</v>
      </c>
      <c r="C25" s="7">
        <f t="shared" si="7"/>
        <v>12746566.83</v>
      </c>
      <c r="D25" s="7">
        <f t="shared" si="7"/>
        <v>3456569.3699999996</v>
      </c>
      <c r="E25" s="7">
        <f t="shared" si="7"/>
        <v>403469.87</v>
      </c>
      <c r="F25" s="7">
        <f t="shared" si="7"/>
        <v>260876.48</v>
      </c>
      <c r="G25" s="7">
        <f t="shared" si="7"/>
        <v>238895.00999999998</v>
      </c>
      <c r="H25" s="7">
        <f t="shared" si="7"/>
        <v>450768.17000000004</v>
      </c>
      <c r="I25" s="7">
        <f t="shared" si="7"/>
        <v>1893537</v>
      </c>
      <c r="J25" s="7">
        <f t="shared" si="1"/>
        <v>22761.57</v>
      </c>
      <c r="K25" s="7">
        <f t="shared" si="2"/>
        <v>107363.2</v>
      </c>
      <c r="L25" s="7">
        <f t="shared" si="2"/>
        <v>432875.51</v>
      </c>
      <c r="M25" s="7">
        <f t="shared" si="4"/>
        <v>-325790.003297196</v>
      </c>
      <c r="N25" s="7">
        <f t="shared" si="3"/>
        <v>-72586.19</v>
      </c>
      <c r="O25" s="7">
        <f t="shared" si="5"/>
        <v>89864.37</v>
      </c>
      <c r="P25" s="7">
        <f t="shared" si="6"/>
        <v>19705171.186702807</v>
      </c>
    </row>
    <row r="26" spans="1:16" ht="13.5" customHeight="1" x14ac:dyDescent="0.2">
      <c r="A26" s="5">
        <v>16</v>
      </c>
      <c r="B26" s="6" t="s">
        <v>32</v>
      </c>
      <c r="C26" s="7">
        <f t="shared" si="7"/>
        <v>31567424.5</v>
      </c>
      <c r="D26" s="7">
        <f t="shared" si="7"/>
        <v>13221460.689999999</v>
      </c>
      <c r="E26" s="7">
        <f t="shared" si="7"/>
        <v>228793.79</v>
      </c>
      <c r="F26" s="7">
        <f t="shared" si="7"/>
        <v>1010260.11</v>
      </c>
      <c r="G26" s="7">
        <f t="shared" si="7"/>
        <v>969665.1100000001</v>
      </c>
      <c r="H26" s="7">
        <f t="shared" si="7"/>
        <v>1616894.47</v>
      </c>
      <c r="I26" s="7">
        <f t="shared" si="7"/>
        <v>2806191</v>
      </c>
      <c r="J26" s="7">
        <f t="shared" si="1"/>
        <v>40693.440000000002</v>
      </c>
      <c r="K26" s="7">
        <f t="shared" si="2"/>
        <v>191945.40000000002</v>
      </c>
      <c r="L26" s="7">
        <f t="shared" si="2"/>
        <v>773900.77</v>
      </c>
      <c r="M26" s="7">
        <f t="shared" si="4"/>
        <v>-750290.28277869592</v>
      </c>
      <c r="N26" s="7">
        <f t="shared" si="3"/>
        <v>-129770.59</v>
      </c>
      <c r="O26" s="7">
        <f t="shared" si="5"/>
        <v>219610.01</v>
      </c>
      <c r="P26" s="7">
        <f t="shared" si="6"/>
        <v>51766778.417221293</v>
      </c>
    </row>
    <row r="27" spans="1:16" ht="13.5" customHeight="1" x14ac:dyDescent="0.2">
      <c r="A27" s="5">
        <v>17</v>
      </c>
      <c r="B27" s="6" t="s">
        <v>33</v>
      </c>
      <c r="C27" s="7">
        <f t="shared" si="7"/>
        <v>15334397.560000001</v>
      </c>
      <c r="D27" s="7">
        <f t="shared" si="7"/>
        <v>4395676.63</v>
      </c>
      <c r="E27" s="7">
        <f t="shared" si="7"/>
        <v>351790.55</v>
      </c>
      <c r="F27" s="7">
        <f t="shared" si="7"/>
        <v>437690.76</v>
      </c>
      <c r="G27" s="7">
        <f t="shared" si="7"/>
        <v>412413.38</v>
      </c>
      <c r="H27" s="7">
        <f t="shared" si="7"/>
        <v>857629.79</v>
      </c>
      <c r="I27" s="7">
        <f t="shared" si="7"/>
        <v>0</v>
      </c>
      <c r="J27" s="7">
        <f t="shared" si="1"/>
        <v>25182.57</v>
      </c>
      <c r="K27" s="7">
        <f t="shared" si="2"/>
        <v>118782.76999999999</v>
      </c>
      <c r="L27" s="7">
        <f t="shared" si="2"/>
        <v>478917.89</v>
      </c>
      <c r="M27" s="7">
        <f t="shared" si="4"/>
        <v>-450392.56922724808</v>
      </c>
      <c r="N27" s="7">
        <f t="shared" si="3"/>
        <v>-80306.75</v>
      </c>
      <c r="O27" s="7">
        <f t="shared" si="5"/>
        <v>125217.86</v>
      </c>
      <c r="P27" s="7">
        <f t="shared" si="6"/>
        <v>22007000.440772753</v>
      </c>
    </row>
    <row r="28" spans="1:16" ht="13.5" customHeight="1" x14ac:dyDescent="0.2">
      <c r="A28" s="5">
        <v>18</v>
      </c>
      <c r="B28" s="6" t="s">
        <v>34</v>
      </c>
      <c r="C28" s="7">
        <f t="shared" si="7"/>
        <v>135671313.59</v>
      </c>
      <c r="D28" s="7">
        <f t="shared" si="7"/>
        <v>53163147.719999999</v>
      </c>
      <c r="E28" s="7">
        <f t="shared" si="7"/>
        <v>160060.31000000003</v>
      </c>
      <c r="F28" s="7">
        <f t="shared" si="7"/>
        <v>4126802.29</v>
      </c>
      <c r="G28" s="7">
        <f t="shared" si="7"/>
        <v>7143187.2199999997</v>
      </c>
      <c r="H28" s="7">
        <f t="shared" si="7"/>
        <v>5545710.4699999997</v>
      </c>
      <c r="I28" s="7">
        <f t="shared" si="7"/>
        <v>19690994</v>
      </c>
      <c r="J28" s="7">
        <f t="shared" si="1"/>
        <v>145097.61000000002</v>
      </c>
      <c r="K28" s="7">
        <f t="shared" si="2"/>
        <v>684405.67999999993</v>
      </c>
      <c r="L28" s="7">
        <f t="shared" si="2"/>
        <v>2759441.4</v>
      </c>
      <c r="M28" s="7">
        <f t="shared" si="4"/>
        <v>-2642149.8029119484</v>
      </c>
      <c r="N28" s="7">
        <f t="shared" si="3"/>
        <v>-462713.47</v>
      </c>
      <c r="O28" s="7">
        <f t="shared" si="5"/>
        <v>883473.51000000013</v>
      </c>
      <c r="P28" s="7">
        <f t="shared" si="6"/>
        <v>226868770.52708808</v>
      </c>
    </row>
    <row r="29" spans="1:16" ht="13.5" customHeight="1" x14ac:dyDescent="0.2">
      <c r="A29" s="5">
        <v>19</v>
      </c>
      <c r="B29" s="6" t="s">
        <v>35</v>
      </c>
      <c r="C29" s="7">
        <f t="shared" si="7"/>
        <v>15921154.890000001</v>
      </c>
      <c r="D29" s="7">
        <f t="shared" si="7"/>
        <v>5560207.1799999997</v>
      </c>
      <c r="E29" s="7">
        <f t="shared" si="7"/>
        <v>335769.97</v>
      </c>
      <c r="F29" s="7">
        <f t="shared" si="7"/>
        <v>338095.81</v>
      </c>
      <c r="G29" s="7">
        <f t="shared" si="7"/>
        <v>314419.69999999995</v>
      </c>
      <c r="H29" s="7">
        <f t="shared" si="7"/>
        <v>532796.88</v>
      </c>
      <c r="I29" s="7">
        <f t="shared" si="7"/>
        <v>1451730</v>
      </c>
      <c r="J29" s="7">
        <f t="shared" si="1"/>
        <v>24851.489999999998</v>
      </c>
      <c r="K29" s="7">
        <f t="shared" si="2"/>
        <v>117221.08</v>
      </c>
      <c r="L29" s="7">
        <f t="shared" si="2"/>
        <v>472621.30000000005</v>
      </c>
      <c r="M29" s="7">
        <f t="shared" si="4"/>
        <v>-425393.67858944804</v>
      </c>
      <c r="N29" s="7">
        <f t="shared" si="3"/>
        <v>-79250.91</v>
      </c>
      <c r="O29" s="7">
        <f t="shared" si="5"/>
        <v>116564.36</v>
      </c>
      <c r="P29" s="7">
        <f t="shared" si="6"/>
        <v>24680788.071410544</v>
      </c>
    </row>
    <row r="30" spans="1:16" ht="13.5" customHeight="1" x14ac:dyDescent="0.2">
      <c r="A30" s="5">
        <v>20</v>
      </c>
      <c r="B30" s="6" t="s">
        <v>36</v>
      </c>
      <c r="C30" s="7">
        <f t="shared" si="7"/>
        <v>16136229.390000001</v>
      </c>
      <c r="D30" s="7">
        <f t="shared" si="7"/>
        <v>4952320.93</v>
      </c>
      <c r="E30" s="7">
        <f t="shared" si="7"/>
        <v>378663.8</v>
      </c>
      <c r="F30" s="7">
        <f t="shared" si="7"/>
        <v>547319.5</v>
      </c>
      <c r="G30" s="7">
        <f t="shared" si="7"/>
        <v>552710.20000000007</v>
      </c>
      <c r="H30" s="7">
        <f t="shared" si="7"/>
        <v>760625.7</v>
      </c>
      <c r="I30" s="7">
        <f t="shared" si="7"/>
        <v>4239333</v>
      </c>
      <c r="J30" s="7">
        <f t="shared" si="1"/>
        <v>31616.79</v>
      </c>
      <c r="K30" s="7">
        <f t="shared" si="2"/>
        <v>149132.09</v>
      </c>
      <c r="L30" s="7">
        <f t="shared" si="2"/>
        <v>601282.72</v>
      </c>
      <c r="M30" s="7">
        <f t="shared" si="4"/>
        <v>-610578.40386754798</v>
      </c>
      <c r="N30" s="7">
        <f t="shared" si="3"/>
        <v>-100825.31000000001</v>
      </c>
      <c r="O30" s="7">
        <f t="shared" si="5"/>
        <v>187417.92</v>
      </c>
      <c r="P30" s="7">
        <f t="shared" si="6"/>
        <v>27825248.326132454</v>
      </c>
    </row>
    <row r="31" spans="1:16" ht="13.5" customHeight="1" x14ac:dyDescent="0.2">
      <c r="A31" s="39" t="s">
        <v>37</v>
      </c>
      <c r="B31" s="40"/>
      <c r="C31" s="8">
        <f>SUM(C11:C30)</f>
        <v>421739473.74000001</v>
      </c>
      <c r="D31" s="8">
        <f t="shared" ref="D31:L31" si="8">SUM(D11:D30)</f>
        <v>143240057</v>
      </c>
      <c r="E31" s="8">
        <f t="shared" si="8"/>
        <v>7986710.4799999995</v>
      </c>
      <c r="F31" s="8">
        <f t="shared" si="8"/>
        <v>11713758.090000002</v>
      </c>
      <c r="G31" s="8">
        <f t="shared" si="8"/>
        <v>15865394.859999999</v>
      </c>
      <c r="H31" s="8">
        <f t="shared" si="8"/>
        <v>19390972.959999997</v>
      </c>
      <c r="I31" s="8">
        <f t="shared" si="8"/>
        <v>62350085</v>
      </c>
      <c r="J31" s="8">
        <f t="shared" si="8"/>
        <v>655906.95000000007</v>
      </c>
      <c r="K31" s="8">
        <f t="shared" si="8"/>
        <v>3093823.66</v>
      </c>
      <c r="L31" s="8">
        <f t="shared" si="8"/>
        <v>12473925.000000002</v>
      </c>
      <c r="M31" s="8">
        <f>SUM(M11:M30)</f>
        <v>-11800278.800000001</v>
      </c>
      <c r="N31" s="8">
        <f>SUM(N11:N30)</f>
        <v>-2091674.4999999998</v>
      </c>
      <c r="O31" s="8">
        <f>SUM(O11:O30)</f>
        <v>3592927.4499999997</v>
      </c>
      <c r="P31" s="8">
        <f>SUM(P11:P30)</f>
        <v>688211081.88999999</v>
      </c>
    </row>
    <row r="32" spans="1:16" ht="13.5" customHeight="1" x14ac:dyDescent="0.2">
      <c r="A32" s="9" t="s">
        <v>38</v>
      </c>
      <c r="P32" s="10"/>
    </row>
    <row r="33" spans="1:29" ht="13.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29" ht="13.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29" ht="13.5" customHeight="1" x14ac:dyDescent="0.2">
      <c r="A35" s="41" t="s">
        <v>47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"/>
    </row>
    <row r="36" spans="1:29" ht="21.95" customHeight="1" x14ac:dyDescent="0.2">
      <c r="A36" s="30" t="s">
        <v>4</v>
      </c>
      <c r="B36" s="30" t="s">
        <v>5</v>
      </c>
      <c r="C36" s="33" t="s">
        <v>6</v>
      </c>
      <c r="D36" s="33" t="s">
        <v>7</v>
      </c>
      <c r="E36" s="33" t="s">
        <v>8</v>
      </c>
      <c r="F36" s="33" t="s">
        <v>9</v>
      </c>
      <c r="G36" s="33" t="s">
        <v>10</v>
      </c>
      <c r="H36" s="36" t="s">
        <v>11</v>
      </c>
      <c r="I36" s="36" t="s">
        <v>12</v>
      </c>
      <c r="J36" s="33" t="s">
        <v>13</v>
      </c>
      <c r="K36" s="33" t="s">
        <v>14</v>
      </c>
      <c r="L36" s="33" t="s">
        <v>15</v>
      </c>
      <c r="M36" s="33" t="s">
        <v>50</v>
      </c>
      <c r="N36" s="33" t="s">
        <v>16</v>
      </c>
      <c r="O36" s="21"/>
    </row>
    <row r="37" spans="1:29" ht="21.95" customHeight="1" x14ac:dyDescent="0.2">
      <c r="A37" s="31"/>
      <c r="B37" s="31"/>
      <c r="C37" s="34"/>
      <c r="D37" s="34"/>
      <c r="E37" s="34"/>
      <c r="F37" s="34"/>
      <c r="G37" s="34"/>
      <c r="H37" s="37"/>
      <c r="I37" s="37"/>
      <c r="J37" s="34"/>
      <c r="K37" s="34"/>
      <c r="L37" s="34"/>
      <c r="M37" s="34"/>
      <c r="N37" s="34"/>
      <c r="O37" s="21"/>
    </row>
    <row r="38" spans="1:29" ht="21.95" customHeight="1" x14ac:dyDescent="0.2">
      <c r="A38" s="32"/>
      <c r="B38" s="32"/>
      <c r="C38" s="35"/>
      <c r="D38" s="35"/>
      <c r="E38" s="35"/>
      <c r="F38" s="35"/>
      <c r="G38" s="35"/>
      <c r="H38" s="38"/>
      <c r="I38" s="38"/>
      <c r="J38" s="35"/>
      <c r="K38" s="35"/>
      <c r="L38" s="35"/>
      <c r="M38" s="35"/>
      <c r="N38" s="35"/>
      <c r="O38" s="21"/>
    </row>
    <row r="39" spans="1:29" ht="13.5" customHeight="1" x14ac:dyDescent="0.2">
      <c r="A39" s="5">
        <v>1</v>
      </c>
      <c r="B39" s="6" t="s">
        <v>17</v>
      </c>
      <c r="C39" s="7">
        <v>5124891.42</v>
      </c>
      <c r="D39" s="7">
        <v>1508257.7</v>
      </c>
      <c r="E39" s="7">
        <v>78699.72</v>
      </c>
      <c r="F39" s="7">
        <v>129119.52</v>
      </c>
      <c r="G39" s="7">
        <v>148458.35</v>
      </c>
      <c r="H39" s="7">
        <v>235350.86</v>
      </c>
      <c r="I39" s="7">
        <v>715189</v>
      </c>
      <c r="J39" s="7">
        <v>8021.55</v>
      </c>
      <c r="K39" s="7">
        <v>42663.89</v>
      </c>
      <c r="L39" s="7">
        <v>253012.26</v>
      </c>
      <c r="M39" s="7">
        <v>-25875.360000000001</v>
      </c>
      <c r="N39" s="7">
        <f t="shared" ref="N39:N58" si="9">SUM(C39:M39)</f>
        <v>8217788.9099999983</v>
      </c>
      <c r="P39" s="12"/>
      <c r="Q39" s="12"/>
      <c r="R39" s="13"/>
      <c r="S39" s="13"/>
      <c r="T39" s="13"/>
      <c r="U39" s="13"/>
      <c r="V39" s="12"/>
      <c r="W39" s="12"/>
      <c r="X39" s="12"/>
      <c r="Y39" s="12"/>
      <c r="Z39" s="12"/>
      <c r="AA39" s="12"/>
      <c r="AB39" s="12"/>
      <c r="AC39" s="12"/>
    </row>
    <row r="40" spans="1:29" ht="13.5" customHeight="1" x14ac:dyDescent="0.2">
      <c r="A40" s="5">
        <v>2</v>
      </c>
      <c r="B40" s="6" t="s">
        <v>18</v>
      </c>
      <c r="C40" s="7">
        <v>3812471.11</v>
      </c>
      <c r="D40" s="7">
        <v>972071.66</v>
      </c>
      <c r="E40" s="7">
        <v>105301.98</v>
      </c>
      <c r="F40" s="7">
        <v>52816.53</v>
      </c>
      <c r="G40" s="7">
        <v>58235.13</v>
      </c>
      <c r="H40" s="7">
        <v>109590.28</v>
      </c>
      <c r="I40" s="7">
        <v>37452</v>
      </c>
      <c r="J40" s="7">
        <v>6600.48</v>
      </c>
      <c r="K40" s="7">
        <v>35105.71</v>
      </c>
      <c r="L40" s="7">
        <v>208189.55</v>
      </c>
      <c r="M40" s="7">
        <v>-21291.38</v>
      </c>
      <c r="N40" s="7">
        <f t="shared" si="9"/>
        <v>5376543.0500000007</v>
      </c>
      <c r="P40" s="12"/>
      <c r="Q40" s="12"/>
      <c r="R40" s="13"/>
      <c r="S40" s="13"/>
      <c r="T40" s="13"/>
      <c r="U40" s="13"/>
      <c r="V40" s="12"/>
      <c r="W40" s="12"/>
      <c r="X40" s="12"/>
      <c r="Y40" s="12"/>
      <c r="Z40" s="12"/>
      <c r="AA40" s="12"/>
      <c r="AB40" s="12"/>
      <c r="AC40" s="12"/>
    </row>
    <row r="41" spans="1:29" ht="13.5" customHeight="1" x14ac:dyDescent="0.2">
      <c r="A41" s="5">
        <v>3</v>
      </c>
      <c r="B41" s="6" t="s">
        <v>19</v>
      </c>
      <c r="C41" s="7">
        <v>3638026.35</v>
      </c>
      <c r="D41" s="7">
        <v>896427.25</v>
      </c>
      <c r="E41" s="7">
        <v>110217.62</v>
      </c>
      <c r="F41" s="7">
        <v>38789.97</v>
      </c>
      <c r="G41" s="7">
        <v>42252.9</v>
      </c>
      <c r="H41" s="7">
        <v>94268.17</v>
      </c>
      <c r="I41" s="7">
        <v>281378</v>
      </c>
      <c r="J41" s="7">
        <v>6375.09</v>
      </c>
      <c r="K41" s="7">
        <v>33906.92</v>
      </c>
      <c r="L41" s="7">
        <v>201080.28</v>
      </c>
      <c r="M41" s="7">
        <v>-20564.32</v>
      </c>
      <c r="N41" s="7">
        <f t="shared" si="9"/>
        <v>5322158.2299999995</v>
      </c>
      <c r="P41" s="12"/>
      <c r="Q41" s="12"/>
      <c r="R41" s="13"/>
      <c r="S41" s="13"/>
      <c r="T41" s="13"/>
      <c r="U41" s="13"/>
      <c r="V41" s="12"/>
      <c r="W41" s="12"/>
      <c r="X41" s="12"/>
      <c r="Y41" s="12"/>
      <c r="Z41" s="12"/>
      <c r="AA41" s="12"/>
      <c r="AB41" s="12"/>
      <c r="AC41" s="12"/>
    </row>
    <row r="42" spans="1:29" ht="13.5" customHeight="1" x14ac:dyDescent="0.2">
      <c r="A42" s="5">
        <v>4</v>
      </c>
      <c r="B42" s="6" t="s">
        <v>20</v>
      </c>
      <c r="C42" s="7">
        <v>8746367.9299999997</v>
      </c>
      <c r="D42" s="7">
        <v>3876534.45</v>
      </c>
      <c r="E42" s="7">
        <v>95181.56</v>
      </c>
      <c r="F42" s="7">
        <v>366055.49</v>
      </c>
      <c r="G42" s="7">
        <v>1726142.9100000001</v>
      </c>
      <c r="H42" s="7">
        <v>493043.41</v>
      </c>
      <c r="I42" s="7">
        <v>2809051</v>
      </c>
      <c r="J42" s="7">
        <v>23254.21</v>
      </c>
      <c r="K42" s="7">
        <v>123681.2</v>
      </c>
      <c r="L42" s="7">
        <v>733474.15</v>
      </c>
      <c r="M42" s="7">
        <v>-75011.81</v>
      </c>
      <c r="N42" s="7">
        <f t="shared" si="9"/>
        <v>18917774.5</v>
      </c>
      <c r="P42" s="12"/>
      <c r="Q42" s="12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  <c r="AC42" s="12"/>
    </row>
    <row r="43" spans="1:29" ht="13.5" customHeight="1" x14ac:dyDescent="0.2">
      <c r="A43" s="5">
        <v>5</v>
      </c>
      <c r="B43" s="6" t="s">
        <v>21</v>
      </c>
      <c r="C43" s="7">
        <v>6705625.7000000002</v>
      </c>
      <c r="D43" s="7">
        <v>2194590.62</v>
      </c>
      <c r="E43" s="7">
        <v>66121.47</v>
      </c>
      <c r="F43" s="7">
        <v>239964.42</v>
      </c>
      <c r="G43" s="7">
        <v>358528.71</v>
      </c>
      <c r="H43" s="7">
        <v>382150.74</v>
      </c>
      <c r="I43" s="7">
        <v>1444674</v>
      </c>
      <c r="J43" s="7">
        <v>10769.95</v>
      </c>
      <c r="K43" s="7">
        <v>57281.66</v>
      </c>
      <c r="L43" s="7">
        <v>339700.91</v>
      </c>
      <c r="M43" s="7">
        <v>-34740.94</v>
      </c>
      <c r="N43" s="7">
        <f t="shared" si="9"/>
        <v>11764667.240000002</v>
      </c>
      <c r="P43" s="12"/>
      <c r="Q43" s="12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  <c r="AC43" s="12"/>
    </row>
    <row r="44" spans="1:29" ht="13.5" customHeight="1" x14ac:dyDescent="0.2">
      <c r="A44" s="5">
        <v>6</v>
      </c>
      <c r="B44" s="6" t="s">
        <v>22</v>
      </c>
      <c r="C44" s="7">
        <v>3988896.68</v>
      </c>
      <c r="D44" s="7">
        <v>732446.5</v>
      </c>
      <c r="E44" s="7">
        <v>159229.4</v>
      </c>
      <c r="F44" s="7">
        <v>122045.4</v>
      </c>
      <c r="G44" s="7">
        <v>122542.67</v>
      </c>
      <c r="H44" s="7">
        <v>435554.89</v>
      </c>
      <c r="I44" s="7">
        <v>511536</v>
      </c>
      <c r="J44" s="7">
        <v>9985.02</v>
      </c>
      <c r="K44" s="7">
        <v>53106.92</v>
      </c>
      <c r="L44" s="7">
        <v>314943.19</v>
      </c>
      <c r="M44" s="7">
        <v>-32208.99</v>
      </c>
      <c r="N44" s="7">
        <f t="shared" si="9"/>
        <v>6418077.6799999997</v>
      </c>
      <c r="P44" s="12"/>
      <c r="Q44" s="12"/>
      <c r="R44" s="13"/>
      <c r="S44" s="13"/>
      <c r="T44" s="13"/>
      <c r="U44" s="13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s="5">
        <v>7</v>
      </c>
      <c r="B45" s="6" t="s">
        <v>23</v>
      </c>
      <c r="C45" s="7">
        <v>3109977.03</v>
      </c>
      <c r="D45" s="7">
        <v>597903.59</v>
      </c>
      <c r="E45" s="7">
        <v>156627.01</v>
      </c>
      <c r="F45" s="7">
        <v>39768.629999999997</v>
      </c>
      <c r="G45" s="7">
        <v>42235.490000000005</v>
      </c>
      <c r="H45" s="7">
        <v>133086.84</v>
      </c>
      <c r="I45" s="7">
        <v>0</v>
      </c>
      <c r="J45" s="7">
        <v>6761.16</v>
      </c>
      <c r="K45" s="7">
        <v>35960.29</v>
      </c>
      <c r="L45" s="7">
        <v>213257.5</v>
      </c>
      <c r="M45" s="7">
        <v>-21809.67</v>
      </c>
      <c r="N45" s="7">
        <f t="shared" si="9"/>
        <v>4313767.87</v>
      </c>
      <c r="P45" s="12"/>
      <c r="Q45" s="12"/>
      <c r="R45" s="13"/>
      <c r="S45" s="13"/>
      <c r="T45" s="13"/>
      <c r="U45" s="13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5">
        <v>8</v>
      </c>
      <c r="B46" s="6" t="s">
        <v>24</v>
      </c>
      <c r="C46" s="7">
        <v>4682975.59</v>
      </c>
      <c r="D46" s="7">
        <v>1329733.8500000001</v>
      </c>
      <c r="E46" s="7">
        <v>87085.21</v>
      </c>
      <c r="F46" s="7">
        <v>96782.97</v>
      </c>
      <c r="G46" s="7">
        <v>111021.34</v>
      </c>
      <c r="H46" s="7">
        <v>168351.37</v>
      </c>
      <c r="I46" s="7">
        <v>156628</v>
      </c>
      <c r="J46" s="7">
        <v>7749.71</v>
      </c>
      <c r="K46" s="7">
        <v>41218.050000000003</v>
      </c>
      <c r="L46" s="7">
        <v>244437.91</v>
      </c>
      <c r="M46" s="7">
        <v>-24998.47</v>
      </c>
      <c r="N46" s="7">
        <f t="shared" si="9"/>
        <v>6900985.5299999993</v>
      </c>
      <c r="P46" s="12"/>
      <c r="Q46" s="12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5">
        <v>9</v>
      </c>
      <c r="B47" s="6" t="s">
        <v>25</v>
      </c>
      <c r="C47" s="7">
        <v>4039047.12</v>
      </c>
      <c r="D47" s="7">
        <v>1101201.96</v>
      </c>
      <c r="E47" s="7">
        <v>95181.56</v>
      </c>
      <c r="F47" s="7">
        <v>60936.32</v>
      </c>
      <c r="G47" s="7">
        <v>66160.63</v>
      </c>
      <c r="H47" s="7">
        <v>147266.22</v>
      </c>
      <c r="I47" s="7">
        <v>870200</v>
      </c>
      <c r="J47" s="7">
        <v>6444.1</v>
      </c>
      <c r="K47" s="7">
        <v>34273.96</v>
      </c>
      <c r="L47" s="7">
        <v>203256.97</v>
      </c>
      <c r="M47" s="7">
        <v>-20786.93</v>
      </c>
      <c r="N47" s="7">
        <f t="shared" si="9"/>
        <v>6603181.9099999992</v>
      </c>
      <c r="P47" s="12"/>
      <c r="Q47" s="12"/>
      <c r="R47" s="13"/>
      <c r="S47" s="13"/>
      <c r="T47" s="13"/>
      <c r="U47" s="13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5">
        <v>10</v>
      </c>
      <c r="B48" s="6" t="s">
        <v>26</v>
      </c>
      <c r="C48" s="7">
        <v>3186348.32</v>
      </c>
      <c r="D48" s="7">
        <v>627862.61</v>
      </c>
      <c r="E48" s="7">
        <v>150699.32999999999</v>
      </c>
      <c r="F48" s="7">
        <v>45349.48</v>
      </c>
      <c r="G48" s="7">
        <v>48467.82</v>
      </c>
      <c r="H48" s="7">
        <v>149966.51999999999</v>
      </c>
      <c r="I48" s="7">
        <v>781131</v>
      </c>
      <c r="J48" s="7">
        <v>6835.11</v>
      </c>
      <c r="K48" s="7">
        <v>36353.589999999997</v>
      </c>
      <c r="L48" s="7">
        <v>215589.9</v>
      </c>
      <c r="M48" s="7">
        <v>-22048.21</v>
      </c>
      <c r="N48" s="7">
        <f t="shared" si="9"/>
        <v>5226555.47</v>
      </c>
      <c r="P48" s="12"/>
      <c r="Q48" s="12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5">
        <v>11</v>
      </c>
      <c r="B49" s="6" t="s">
        <v>27</v>
      </c>
      <c r="C49" s="7">
        <v>4436239.99</v>
      </c>
      <c r="D49" s="7">
        <v>1559490.19</v>
      </c>
      <c r="E49" s="7">
        <v>94314.09</v>
      </c>
      <c r="F49" s="7">
        <v>119361.46</v>
      </c>
      <c r="G49" s="7">
        <v>130843.02</v>
      </c>
      <c r="H49" s="7">
        <v>306871.03000000003</v>
      </c>
      <c r="I49" s="7">
        <v>19485</v>
      </c>
      <c r="J49" s="7">
        <v>7777.31</v>
      </c>
      <c r="K49" s="7">
        <v>41364.839999999997</v>
      </c>
      <c r="L49" s="7">
        <v>245308.41</v>
      </c>
      <c r="M49" s="7">
        <v>-25087.49</v>
      </c>
      <c r="N49" s="7">
        <f t="shared" si="9"/>
        <v>6935967.8499999987</v>
      </c>
      <c r="P49" s="12"/>
      <c r="Q49" s="12"/>
      <c r="R49" s="13"/>
      <c r="S49" s="13"/>
      <c r="T49" s="13"/>
      <c r="U49" s="13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5">
        <v>12</v>
      </c>
      <c r="B50" s="6" t="s">
        <v>28</v>
      </c>
      <c r="C50" s="7">
        <v>4622907.78</v>
      </c>
      <c r="D50" s="7">
        <v>1302024.3700000001</v>
      </c>
      <c r="E50" s="7">
        <v>83759.929999999993</v>
      </c>
      <c r="F50" s="7">
        <v>79038.52</v>
      </c>
      <c r="G50" s="7">
        <v>85924.19</v>
      </c>
      <c r="H50" s="7">
        <v>163023.48000000001</v>
      </c>
      <c r="I50" s="7">
        <v>6614</v>
      </c>
      <c r="J50" s="7">
        <v>7052.45</v>
      </c>
      <c r="K50" s="7">
        <v>37509.589999999997</v>
      </c>
      <c r="L50" s="7">
        <v>222445.39</v>
      </c>
      <c r="M50" s="7">
        <v>-22749.31</v>
      </c>
      <c r="N50" s="7">
        <f t="shared" si="9"/>
        <v>6587550.3900000006</v>
      </c>
      <c r="P50" s="12"/>
      <c r="Q50" s="12"/>
      <c r="R50" s="13"/>
      <c r="S50" s="13"/>
      <c r="T50" s="13"/>
      <c r="U50" s="13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5">
        <v>13</v>
      </c>
      <c r="B51" s="6" t="s">
        <v>29</v>
      </c>
      <c r="C51" s="7">
        <v>6120801.8499999996</v>
      </c>
      <c r="D51" s="7">
        <v>1866923.55</v>
      </c>
      <c r="E51" s="7">
        <v>65687.740000000005</v>
      </c>
      <c r="F51" s="7">
        <v>140410.46</v>
      </c>
      <c r="G51" s="7">
        <v>155151.45000000001</v>
      </c>
      <c r="H51" s="7">
        <v>211615.38</v>
      </c>
      <c r="I51" s="7">
        <v>1576381</v>
      </c>
      <c r="J51" s="7">
        <v>8539.52</v>
      </c>
      <c r="K51" s="7">
        <v>45418.79</v>
      </c>
      <c r="L51" s="7">
        <v>269349.83</v>
      </c>
      <c r="M51" s="7">
        <v>-27546.19</v>
      </c>
      <c r="N51" s="7">
        <f t="shared" si="9"/>
        <v>10432733.379999999</v>
      </c>
      <c r="P51" s="12"/>
      <c r="Q51" s="12"/>
      <c r="R51" s="13"/>
      <c r="S51" s="13"/>
      <c r="T51" s="13"/>
      <c r="U51" s="13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5">
        <v>14</v>
      </c>
      <c r="B52" s="6" t="s">
        <v>30</v>
      </c>
      <c r="C52" s="7">
        <v>3299881.28</v>
      </c>
      <c r="D52" s="7">
        <v>799099.38</v>
      </c>
      <c r="E52" s="7">
        <v>118603.12</v>
      </c>
      <c r="F52" s="7">
        <v>26549.439999999999</v>
      </c>
      <c r="G52" s="7">
        <v>28886.05</v>
      </c>
      <c r="H52" s="7">
        <v>71596.289999999994</v>
      </c>
      <c r="I52" s="7">
        <v>110295</v>
      </c>
      <c r="J52" s="7">
        <v>5735.5</v>
      </c>
      <c r="K52" s="7">
        <v>30505.14</v>
      </c>
      <c r="L52" s="7">
        <v>180906.47</v>
      </c>
      <c r="M52" s="7">
        <v>-18501.16</v>
      </c>
      <c r="N52" s="7">
        <f t="shared" si="9"/>
        <v>4653556.5099999988</v>
      </c>
      <c r="P52" s="12"/>
      <c r="Q52" s="12"/>
      <c r="R52" s="13"/>
      <c r="S52" s="13"/>
      <c r="T52" s="13"/>
      <c r="U52" s="13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5">
        <v>15</v>
      </c>
      <c r="B53" s="6" t="s">
        <v>31</v>
      </c>
      <c r="C53" s="7">
        <v>4359145.1399999997</v>
      </c>
      <c r="D53" s="7">
        <v>1120552.95</v>
      </c>
      <c r="E53" s="7">
        <v>95181.56</v>
      </c>
      <c r="F53" s="7">
        <v>81570.66</v>
      </c>
      <c r="G53" s="7">
        <v>88305.829999999987</v>
      </c>
      <c r="H53" s="7">
        <v>145011.54999999999</v>
      </c>
      <c r="I53" s="7">
        <v>384</v>
      </c>
      <c r="J53" s="7">
        <v>7587.19</v>
      </c>
      <c r="K53" s="7">
        <v>40353.660000000003</v>
      </c>
      <c r="L53" s="7">
        <v>239311.76</v>
      </c>
      <c r="M53" s="7">
        <v>-24474.22</v>
      </c>
      <c r="N53" s="7">
        <f t="shared" si="9"/>
        <v>6152930.0800000001</v>
      </c>
      <c r="P53" s="12"/>
      <c r="Q53" s="12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5">
        <v>16</v>
      </c>
      <c r="B54" s="6" t="s">
        <v>32</v>
      </c>
      <c r="C54" s="7">
        <v>10430415.720000001</v>
      </c>
      <c r="D54" s="7">
        <v>4505910.71</v>
      </c>
      <c r="E54" s="7">
        <v>46314.35</v>
      </c>
      <c r="F54" s="7">
        <v>316013.5</v>
      </c>
      <c r="G54" s="7">
        <v>376066.99</v>
      </c>
      <c r="H54" s="7">
        <v>524785.51</v>
      </c>
      <c r="I54" s="7">
        <v>0</v>
      </c>
      <c r="J54" s="7">
        <v>13564.48</v>
      </c>
      <c r="K54" s="7">
        <v>72144.820000000007</v>
      </c>
      <c r="L54" s="7">
        <v>427844.85</v>
      </c>
      <c r="M54" s="7">
        <v>-43755.35</v>
      </c>
      <c r="N54" s="7">
        <f t="shared" si="9"/>
        <v>16669305.58</v>
      </c>
      <c r="P54" s="12"/>
      <c r="Q54" s="12"/>
      <c r="R54" s="13"/>
      <c r="S54" s="13"/>
      <c r="T54" s="13"/>
      <c r="U54" s="13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5">
        <v>17</v>
      </c>
      <c r="B55" s="6" t="s">
        <v>33</v>
      </c>
      <c r="C55" s="7">
        <v>5133817.6100000003</v>
      </c>
      <c r="D55" s="7">
        <v>1428308.85</v>
      </c>
      <c r="E55" s="7">
        <v>80723.8</v>
      </c>
      <c r="F55" s="7">
        <v>137093.01999999999</v>
      </c>
      <c r="G55" s="7">
        <v>153210.68000000002</v>
      </c>
      <c r="H55" s="7">
        <v>278290.53000000003</v>
      </c>
      <c r="I55" s="7">
        <v>0</v>
      </c>
      <c r="J55" s="7">
        <v>8394.19</v>
      </c>
      <c r="K55" s="7">
        <v>44645.83</v>
      </c>
      <c r="L55" s="7">
        <v>264765.92</v>
      </c>
      <c r="M55" s="7">
        <v>-27077.4</v>
      </c>
      <c r="N55" s="7">
        <f t="shared" si="9"/>
        <v>7502173.0300000003</v>
      </c>
      <c r="P55" s="12"/>
      <c r="Q55" s="12"/>
      <c r="R55" s="13"/>
      <c r="S55" s="13"/>
      <c r="T55" s="13"/>
      <c r="U55" s="13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5">
        <v>18</v>
      </c>
      <c r="B56" s="6" t="s">
        <v>34</v>
      </c>
      <c r="C56" s="7">
        <v>44556645.890000001</v>
      </c>
      <c r="D56" s="7">
        <v>17433596.07</v>
      </c>
      <c r="E56" s="7">
        <v>27085.54</v>
      </c>
      <c r="F56" s="7">
        <v>1288750.5900000001</v>
      </c>
      <c r="G56" s="7">
        <v>4161643.46</v>
      </c>
      <c r="H56" s="7">
        <v>1795357.67</v>
      </c>
      <c r="I56" s="7">
        <v>873248</v>
      </c>
      <c r="J56" s="7">
        <v>48365.87</v>
      </c>
      <c r="K56" s="7">
        <v>257241.52</v>
      </c>
      <c r="L56" s="7">
        <v>1525535.09</v>
      </c>
      <c r="M56" s="7">
        <v>-156015.24</v>
      </c>
      <c r="N56" s="7">
        <f t="shared" si="9"/>
        <v>71811454.460000008</v>
      </c>
      <c r="P56" s="12"/>
      <c r="Q56" s="12"/>
      <c r="R56" s="13"/>
      <c r="S56" s="13"/>
      <c r="T56" s="13"/>
      <c r="U56" s="13"/>
      <c r="V56" s="12"/>
      <c r="W56" s="12"/>
      <c r="X56" s="12"/>
      <c r="Y56" s="12"/>
      <c r="Z56" s="12"/>
      <c r="AA56" s="12"/>
      <c r="AB56" s="12"/>
      <c r="AC56" s="12"/>
    </row>
    <row r="57" spans="1:29" x14ac:dyDescent="0.2">
      <c r="A57" s="5">
        <v>19</v>
      </c>
      <c r="B57" s="6" t="s">
        <v>35</v>
      </c>
      <c r="C57" s="7">
        <v>5333520.7300000004</v>
      </c>
      <c r="D57" s="7">
        <v>1876847.19</v>
      </c>
      <c r="E57" s="7">
        <v>76241.899999999994</v>
      </c>
      <c r="F57" s="7">
        <v>105828.11</v>
      </c>
      <c r="G57" s="7">
        <v>116220.4</v>
      </c>
      <c r="H57" s="7">
        <v>171885.7</v>
      </c>
      <c r="I57" s="7">
        <v>1415063</v>
      </c>
      <c r="J57" s="7">
        <v>8283.83</v>
      </c>
      <c r="K57" s="7">
        <v>44058.85</v>
      </c>
      <c r="L57" s="7">
        <v>261284.9</v>
      </c>
      <c r="M57" s="7">
        <v>-26721.4</v>
      </c>
      <c r="N57" s="7">
        <f t="shared" si="9"/>
        <v>9382513.2100000009</v>
      </c>
      <c r="P57" s="12"/>
      <c r="Q57" s="12"/>
      <c r="R57" s="13"/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5">
        <v>20</v>
      </c>
      <c r="B58" s="6" t="s">
        <v>36</v>
      </c>
      <c r="C58" s="7">
        <v>5416327.0899999999</v>
      </c>
      <c r="D58" s="7">
        <v>1647189.55</v>
      </c>
      <c r="E58" s="7">
        <v>88241.81</v>
      </c>
      <c r="F58" s="7">
        <v>170478.24</v>
      </c>
      <c r="G58" s="7">
        <v>240127.88</v>
      </c>
      <c r="H58" s="7">
        <v>245309.29</v>
      </c>
      <c r="I58" s="7">
        <v>785700</v>
      </c>
      <c r="J58" s="7">
        <v>10538.93</v>
      </c>
      <c r="K58" s="7">
        <v>56052.95</v>
      </c>
      <c r="L58" s="7">
        <v>332414.36</v>
      </c>
      <c r="M58" s="7">
        <v>-33995.71</v>
      </c>
      <c r="N58" s="7">
        <f t="shared" si="9"/>
        <v>8958384.3899999969</v>
      </c>
      <c r="P58" s="12"/>
      <c r="Q58" s="12"/>
      <c r="R58" s="13"/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</row>
    <row r="59" spans="1:29" x14ac:dyDescent="0.2">
      <c r="A59" s="39" t="s">
        <v>37</v>
      </c>
      <c r="B59" s="40"/>
      <c r="C59" s="8">
        <f>SUM(C39:C58)</f>
        <v>140744330.33000001</v>
      </c>
      <c r="D59" s="8">
        <f t="shared" ref="D59:L59" si="10">SUM(D39:D58)</f>
        <v>47376972.999999993</v>
      </c>
      <c r="E59" s="8">
        <f t="shared" si="10"/>
        <v>1880498.7000000004</v>
      </c>
      <c r="F59" s="8">
        <f>SUM(F39:F58)</f>
        <v>3656722.7299999995</v>
      </c>
      <c r="G59" s="8">
        <f>SUM(G39:G58)</f>
        <v>8260425.8999999994</v>
      </c>
      <c r="H59" s="8">
        <f t="shared" ref="H59" si="11">SUM(H39:H58)</f>
        <v>6262375.7300000004</v>
      </c>
      <c r="I59" s="8">
        <f t="shared" si="10"/>
        <v>12394409</v>
      </c>
      <c r="J59" s="8">
        <f t="shared" si="10"/>
        <v>218635.65</v>
      </c>
      <c r="K59" s="8">
        <f t="shared" si="10"/>
        <v>1162848.18</v>
      </c>
      <c r="L59" s="8">
        <f t="shared" si="10"/>
        <v>6896109.6000000006</v>
      </c>
      <c r="M59" s="8">
        <f>SUM(M39:M58)</f>
        <v>-705259.54999999993</v>
      </c>
      <c r="N59" s="8">
        <f>SUM(N39:N58)</f>
        <v>228148069.26999998</v>
      </c>
      <c r="P59" s="14"/>
      <c r="Q59" s="12"/>
      <c r="R59" s="13"/>
      <c r="S59" s="13"/>
      <c r="T59" s="13"/>
      <c r="U59" s="13"/>
      <c r="V59" s="12"/>
      <c r="W59" s="12"/>
      <c r="X59" s="12"/>
      <c r="Y59" s="12"/>
      <c r="Z59" s="12"/>
      <c r="AA59" s="12"/>
      <c r="AB59" s="12"/>
      <c r="AC59" s="12"/>
    </row>
    <row r="60" spans="1:29" x14ac:dyDescent="0.2">
      <c r="A60" s="9" t="s">
        <v>38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29" x14ac:dyDescent="0.2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29" x14ac:dyDescent="0.2">
      <c r="A63" s="41" t="s">
        <v>48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3"/>
      <c r="P63" s="3"/>
    </row>
    <row r="64" spans="1:29" ht="21.95" customHeight="1" x14ac:dyDescent="0.2">
      <c r="A64" s="45" t="s">
        <v>4</v>
      </c>
      <c r="B64" s="45" t="s">
        <v>5</v>
      </c>
      <c r="C64" s="33" t="s">
        <v>6</v>
      </c>
      <c r="D64" s="33" t="s">
        <v>7</v>
      </c>
      <c r="E64" s="33" t="s">
        <v>8</v>
      </c>
      <c r="F64" s="33" t="s">
        <v>9</v>
      </c>
      <c r="G64" s="33" t="s">
        <v>10</v>
      </c>
      <c r="H64" s="33" t="s">
        <v>11</v>
      </c>
      <c r="I64" s="36" t="s">
        <v>12</v>
      </c>
      <c r="J64" s="33" t="s">
        <v>13</v>
      </c>
      <c r="K64" s="33" t="s">
        <v>14</v>
      </c>
      <c r="L64" s="33" t="s">
        <v>15</v>
      </c>
      <c r="M64" s="33" t="s">
        <v>50</v>
      </c>
      <c r="N64" s="33" t="s">
        <v>16</v>
      </c>
      <c r="P64" s="21"/>
    </row>
    <row r="65" spans="1:16" ht="21.95" customHeight="1" x14ac:dyDescent="0.2">
      <c r="A65" s="46"/>
      <c r="B65" s="46"/>
      <c r="C65" s="34"/>
      <c r="D65" s="34"/>
      <c r="E65" s="34"/>
      <c r="F65" s="34"/>
      <c r="G65" s="34"/>
      <c r="H65" s="34"/>
      <c r="I65" s="37"/>
      <c r="J65" s="34"/>
      <c r="K65" s="34"/>
      <c r="L65" s="34"/>
      <c r="M65" s="34"/>
      <c r="N65" s="34"/>
      <c r="P65" s="21"/>
    </row>
    <row r="66" spans="1:16" ht="21.95" customHeight="1" x14ac:dyDescent="0.2">
      <c r="A66" s="47"/>
      <c r="B66" s="47"/>
      <c r="C66" s="35"/>
      <c r="D66" s="35"/>
      <c r="E66" s="35"/>
      <c r="F66" s="35"/>
      <c r="G66" s="35"/>
      <c r="H66" s="35"/>
      <c r="I66" s="38"/>
      <c r="J66" s="35"/>
      <c r="K66" s="35"/>
      <c r="L66" s="35"/>
      <c r="M66" s="35"/>
      <c r="N66" s="35"/>
      <c r="P66" s="21"/>
    </row>
    <row r="67" spans="1:16" x14ac:dyDescent="0.2">
      <c r="A67" s="5">
        <v>1</v>
      </c>
      <c r="B67" s="6" t="s">
        <v>17</v>
      </c>
      <c r="C67" s="7">
        <v>4960524.45</v>
      </c>
      <c r="D67" s="7">
        <v>1567815.59</v>
      </c>
      <c r="E67" s="7">
        <v>201947.46</v>
      </c>
      <c r="F67" s="7">
        <v>147413.44</v>
      </c>
      <c r="G67" s="7">
        <v>121274.95</v>
      </c>
      <c r="H67" s="7">
        <v>260994.88</v>
      </c>
      <c r="I67" s="7">
        <v>333005</v>
      </c>
      <c r="J67" s="22">
        <v>8021.55</v>
      </c>
      <c r="K67" s="7">
        <v>37802.25</v>
      </c>
      <c r="L67" s="7">
        <v>125930.63</v>
      </c>
      <c r="M67" s="7">
        <v>-26392.05</v>
      </c>
      <c r="N67" s="7">
        <f t="shared" ref="N67:N86" si="12">SUM(C67:M67)</f>
        <v>7738338.1500000004</v>
      </c>
      <c r="P67" s="23"/>
    </row>
    <row r="68" spans="1:16" x14ac:dyDescent="0.2">
      <c r="A68" s="5">
        <v>2</v>
      </c>
      <c r="B68" s="6" t="s">
        <v>18</v>
      </c>
      <c r="C68" s="7">
        <v>3606584.88</v>
      </c>
      <c r="D68" s="7">
        <v>1048010.64</v>
      </c>
      <c r="E68" s="7">
        <v>242533.33</v>
      </c>
      <c r="F68" s="7">
        <v>60376.37</v>
      </c>
      <c r="G68" s="7">
        <v>49265.59</v>
      </c>
      <c r="H68" s="7">
        <v>135779.96</v>
      </c>
      <c r="I68" s="7">
        <v>287322</v>
      </c>
      <c r="J68" s="22">
        <v>6600.48</v>
      </c>
      <c r="K68" s="7">
        <v>31105.35</v>
      </c>
      <c r="L68" s="7">
        <v>103621.22</v>
      </c>
      <c r="M68" s="7">
        <v>-21716.54</v>
      </c>
      <c r="N68" s="7">
        <f t="shared" si="12"/>
        <v>5549483.2799999993</v>
      </c>
      <c r="P68" s="23"/>
    </row>
    <row r="69" spans="1:16" x14ac:dyDescent="0.2">
      <c r="A69" s="5">
        <v>3</v>
      </c>
      <c r="B69" s="6" t="s">
        <v>19</v>
      </c>
      <c r="C69" s="7">
        <v>3431442.51</v>
      </c>
      <c r="D69" s="7">
        <v>980777.69</v>
      </c>
      <c r="E69" s="7">
        <v>250032.89</v>
      </c>
      <c r="F69" s="7">
        <v>44450.66</v>
      </c>
      <c r="G69" s="7">
        <v>35995.54</v>
      </c>
      <c r="H69" s="7">
        <v>124914.05</v>
      </c>
      <c r="I69" s="7">
        <v>722595</v>
      </c>
      <c r="J69" s="22">
        <v>6375.09</v>
      </c>
      <c r="K69" s="7">
        <v>30043.16</v>
      </c>
      <c r="L69" s="7">
        <v>100082.76</v>
      </c>
      <c r="M69" s="7">
        <v>-20974.959999999999</v>
      </c>
      <c r="N69" s="7">
        <f t="shared" si="12"/>
        <v>5705734.3899999987</v>
      </c>
      <c r="P69" s="23"/>
    </row>
    <row r="70" spans="1:16" x14ac:dyDescent="0.2">
      <c r="A70" s="5">
        <v>4</v>
      </c>
      <c r="B70" s="6" t="s">
        <v>20</v>
      </c>
      <c r="C70" s="7">
        <v>7202827.9699999997</v>
      </c>
      <c r="D70" s="7">
        <v>2248301.29</v>
      </c>
      <c r="E70" s="7">
        <v>227093.05</v>
      </c>
      <c r="F70" s="7">
        <v>456489.47</v>
      </c>
      <c r="G70" s="7">
        <v>451713.4</v>
      </c>
      <c r="H70" s="7">
        <v>580548.18999999994</v>
      </c>
      <c r="I70" s="7">
        <v>5958661</v>
      </c>
      <c r="J70" s="22">
        <v>23254.21</v>
      </c>
      <c r="K70" s="7">
        <v>109587.48</v>
      </c>
      <c r="L70" s="7">
        <v>365068.7</v>
      </c>
      <c r="M70" s="7">
        <v>-76509.69</v>
      </c>
      <c r="N70" s="7">
        <f t="shared" si="12"/>
        <v>17547035.07</v>
      </c>
      <c r="P70" s="23"/>
    </row>
    <row r="71" spans="1:16" x14ac:dyDescent="0.2">
      <c r="A71" s="5">
        <v>5</v>
      </c>
      <c r="B71" s="6" t="s">
        <v>21</v>
      </c>
      <c r="C71" s="7">
        <v>6454350.1799999997</v>
      </c>
      <c r="D71" s="7">
        <v>2109190.46</v>
      </c>
      <c r="E71" s="7">
        <v>182757.4</v>
      </c>
      <c r="F71" s="7">
        <v>277835.94</v>
      </c>
      <c r="G71" s="7">
        <v>225639.36</v>
      </c>
      <c r="H71" s="7">
        <v>422453.81</v>
      </c>
      <c r="I71" s="7">
        <v>76267</v>
      </c>
      <c r="J71" s="22">
        <v>10769.95</v>
      </c>
      <c r="K71" s="7">
        <v>50754.3</v>
      </c>
      <c r="L71" s="7">
        <v>169077.77</v>
      </c>
      <c r="M71" s="7">
        <v>-35434.660000000003</v>
      </c>
      <c r="N71" s="7">
        <f t="shared" si="12"/>
        <v>9943661.5099999998</v>
      </c>
      <c r="P71" s="23"/>
    </row>
    <row r="72" spans="1:16" x14ac:dyDescent="0.2">
      <c r="A72" s="5">
        <v>6</v>
      </c>
      <c r="B72" s="6" t="s">
        <v>22</v>
      </c>
      <c r="C72" s="7">
        <v>3366868.53</v>
      </c>
      <c r="D72" s="7">
        <v>693715.65</v>
      </c>
      <c r="E72" s="7">
        <v>324807.94</v>
      </c>
      <c r="F72" s="7">
        <v>145144.25</v>
      </c>
      <c r="G72" s="7">
        <v>106023.08</v>
      </c>
      <c r="H72" s="7">
        <v>465317.49</v>
      </c>
      <c r="I72" s="7">
        <v>330787</v>
      </c>
      <c r="J72" s="22">
        <v>9985.02</v>
      </c>
      <c r="K72" s="7">
        <v>47055.28</v>
      </c>
      <c r="L72" s="7">
        <v>156755.22</v>
      </c>
      <c r="M72" s="7">
        <v>-32852.15</v>
      </c>
      <c r="N72" s="7">
        <f t="shared" si="12"/>
        <v>5613607.3099999996</v>
      </c>
      <c r="P72" s="23"/>
    </row>
    <row r="73" spans="1:16" x14ac:dyDescent="0.2">
      <c r="A73" s="5">
        <v>7</v>
      </c>
      <c r="B73" s="6" t="s">
        <v>23</v>
      </c>
      <c r="C73" s="7">
        <v>2760200.07</v>
      </c>
      <c r="D73" s="7">
        <v>650226.22</v>
      </c>
      <c r="E73" s="7">
        <v>320837.58</v>
      </c>
      <c r="F73" s="7">
        <v>45761.49</v>
      </c>
      <c r="G73" s="7">
        <v>36547.07</v>
      </c>
      <c r="H73" s="7">
        <v>162862.63</v>
      </c>
      <c r="I73" s="7">
        <v>0</v>
      </c>
      <c r="J73" s="22">
        <v>6761.16</v>
      </c>
      <c r="K73" s="7">
        <v>31862.54</v>
      </c>
      <c r="L73" s="7">
        <v>106143.67</v>
      </c>
      <c r="M73" s="7">
        <v>-22245.18</v>
      </c>
      <c r="N73" s="7">
        <f t="shared" si="12"/>
        <v>4098957.25</v>
      </c>
      <c r="P73" s="23"/>
    </row>
    <row r="74" spans="1:16" x14ac:dyDescent="0.2">
      <c r="A74" s="5">
        <v>8</v>
      </c>
      <c r="B74" s="6" t="s">
        <v>24</v>
      </c>
      <c r="C74" s="7">
        <v>4477337.97</v>
      </c>
      <c r="D74" s="7">
        <v>1373596.1</v>
      </c>
      <c r="E74" s="7">
        <v>214740.83</v>
      </c>
      <c r="F74" s="7">
        <v>111149.2</v>
      </c>
      <c r="G74" s="7">
        <v>90293.3</v>
      </c>
      <c r="H74" s="7">
        <v>192169.82</v>
      </c>
      <c r="I74" s="7">
        <v>1566802</v>
      </c>
      <c r="J74" s="22">
        <v>7749.71</v>
      </c>
      <c r="K74" s="7">
        <v>36521.17</v>
      </c>
      <c r="L74" s="7">
        <v>121662.96</v>
      </c>
      <c r="M74" s="7">
        <v>-25497.65</v>
      </c>
      <c r="N74" s="7">
        <f t="shared" si="12"/>
        <v>8166525.4100000001</v>
      </c>
      <c r="P74" s="23"/>
    </row>
    <row r="75" spans="1:16" x14ac:dyDescent="0.2">
      <c r="A75" s="5">
        <v>9</v>
      </c>
      <c r="B75" s="6" t="s">
        <v>25</v>
      </c>
      <c r="C75" s="7">
        <v>3893378.02</v>
      </c>
      <c r="D75" s="7">
        <v>1190488.53</v>
      </c>
      <c r="E75" s="7">
        <v>227093.05</v>
      </c>
      <c r="F75" s="7">
        <v>70392.179999999993</v>
      </c>
      <c r="G75" s="7">
        <v>55846.04</v>
      </c>
      <c r="H75" s="7">
        <v>171620.95</v>
      </c>
      <c r="I75" s="7">
        <v>503442</v>
      </c>
      <c r="J75" s="22">
        <v>6444.1</v>
      </c>
      <c r="K75" s="7">
        <v>30368.38</v>
      </c>
      <c r="L75" s="7">
        <v>101166.15</v>
      </c>
      <c r="M75" s="7">
        <v>-21202.01</v>
      </c>
      <c r="N75" s="7">
        <f t="shared" si="12"/>
        <v>6229037.3899999997</v>
      </c>
      <c r="P75" s="23"/>
    </row>
    <row r="76" spans="1:16" x14ac:dyDescent="0.2">
      <c r="A76" s="5">
        <v>10</v>
      </c>
      <c r="B76" s="6" t="s">
        <v>26</v>
      </c>
      <c r="C76" s="7">
        <v>2840142.47</v>
      </c>
      <c r="D76" s="7">
        <v>678179.81</v>
      </c>
      <c r="E76" s="7">
        <v>311793.99</v>
      </c>
      <c r="F76" s="7">
        <v>52076.54</v>
      </c>
      <c r="G76" s="7">
        <v>41837.300000000003</v>
      </c>
      <c r="H76" s="7">
        <v>177948.82</v>
      </c>
      <c r="I76" s="7">
        <v>421935</v>
      </c>
      <c r="J76" s="22">
        <v>6835.11</v>
      </c>
      <c r="K76" s="7">
        <v>32211.03</v>
      </c>
      <c r="L76" s="7">
        <v>107304.57</v>
      </c>
      <c r="M76" s="7">
        <v>-22488.48</v>
      </c>
      <c r="N76" s="7">
        <f t="shared" si="12"/>
        <v>4647776.16</v>
      </c>
      <c r="P76" s="23"/>
    </row>
    <row r="77" spans="1:16" x14ac:dyDescent="0.2">
      <c r="A77" s="5">
        <v>11</v>
      </c>
      <c r="B77" s="6" t="s">
        <v>27</v>
      </c>
      <c r="C77" s="7">
        <v>4183871.81</v>
      </c>
      <c r="D77" s="7">
        <v>1589537.38</v>
      </c>
      <c r="E77" s="7">
        <v>225769.60000000001</v>
      </c>
      <c r="F77" s="7">
        <v>135872.82999999999</v>
      </c>
      <c r="G77" s="7">
        <v>111833.65</v>
      </c>
      <c r="H77" s="7">
        <v>332181.78999999998</v>
      </c>
      <c r="I77" s="7">
        <v>15311</v>
      </c>
      <c r="J77" s="22">
        <v>7777.31</v>
      </c>
      <c r="K77" s="7">
        <v>36651.230000000003</v>
      </c>
      <c r="L77" s="7">
        <v>122096.22</v>
      </c>
      <c r="M77" s="7">
        <v>-25588.45</v>
      </c>
      <c r="N77" s="7">
        <f t="shared" si="12"/>
        <v>6735314.3699999992</v>
      </c>
      <c r="P77" s="23"/>
    </row>
    <row r="78" spans="1:16" x14ac:dyDescent="0.2">
      <c r="A78" s="5">
        <v>12</v>
      </c>
      <c r="B78" s="6" t="s">
        <v>28</v>
      </c>
      <c r="C78" s="7">
        <v>4498857.91</v>
      </c>
      <c r="D78" s="7">
        <v>1409664.75</v>
      </c>
      <c r="E78" s="7">
        <v>209667.6</v>
      </c>
      <c r="F78" s="7">
        <v>90850.11</v>
      </c>
      <c r="G78" s="7">
        <v>72987.92</v>
      </c>
      <c r="H78" s="7">
        <v>186632.04</v>
      </c>
      <c r="I78" s="7">
        <v>493274</v>
      </c>
      <c r="J78" s="22">
        <v>7052.45</v>
      </c>
      <c r="K78" s="7">
        <v>33235.300000000003</v>
      </c>
      <c r="L78" s="7">
        <v>110716.72</v>
      </c>
      <c r="M78" s="7">
        <v>-23203.58</v>
      </c>
      <c r="N78" s="7">
        <f t="shared" si="12"/>
        <v>7089735.2199999997</v>
      </c>
      <c r="P78" s="23"/>
    </row>
    <row r="79" spans="1:16" x14ac:dyDescent="0.2">
      <c r="A79" s="5">
        <v>13</v>
      </c>
      <c r="B79" s="6" t="s">
        <v>29</v>
      </c>
      <c r="C79" s="7">
        <v>6061943.7999999998</v>
      </c>
      <c r="D79" s="7">
        <v>1998015.49</v>
      </c>
      <c r="E79" s="7">
        <v>182095.67</v>
      </c>
      <c r="F79" s="7">
        <v>160788.22</v>
      </c>
      <c r="G79" s="7">
        <v>130637.96</v>
      </c>
      <c r="H79" s="7">
        <v>238208.4</v>
      </c>
      <c r="I79" s="7">
        <v>1133830</v>
      </c>
      <c r="J79" s="22">
        <v>8539.52</v>
      </c>
      <c r="K79" s="7">
        <v>40243.230000000003</v>
      </c>
      <c r="L79" s="7">
        <v>134062.25</v>
      </c>
      <c r="M79" s="7">
        <v>-28096.25</v>
      </c>
      <c r="N79" s="7">
        <f t="shared" si="12"/>
        <v>10060268.290000001</v>
      </c>
      <c r="P79" s="23"/>
    </row>
    <row r="80" spans="1:16" x14ac:dyDescent="0.2">
      <c r="A80" s="5">
        <v>14</v>
      </c>
      <c r="B80" s="6" t="s">
        <v>30</v>
      </c>
      <c r="C80" s="7">
        <v>3118711.68</v>
      </c>
      <c r="D80" s="7">
        <v>888822.46</v>
      </c>
      <c r="E80" s="7">
        <v>262826.26</v>
      </c>
      <c r="F80" s="7">
        <v>30323.89</v>
      </c>
      <c r="G80" s="7">
        <v>24731.63</v>
      </c>
      <c r="H80" s="7">
        <v>112919.18</v>
      </c>
      <c r="I80" s="7">
        <v>179664</v>
      </c>
      <c r="J80" s="22">
        <v>5735.5</v>
      </c>
      <c r="K80" s="7">
        <v>27029.02</v>
      </c>
      <c r="L80" s="7">
        <v>90041.74</v>
      </c>
      <c r="M80" s="7">
        <v>-18870.599999999999</v>
      </c>
      <c r="N80" s="7">
        <f t="shared" si="12"/>
        <v>4721934.76</v>
      </c>
      <c r="P80" s="23"/>
    </row>
    <row r="81" spans="1:16" x14ac:dyDescent="0.2">
      <c r="A81" s="5">
        <v>15</v>
      </c>
      <c r="B81" s="6" t="s">
        <v>31</v>
      </c>
      <c r="C81" s="7">
        <v>4118420.76</v>
      </c>
      <c r="D81" s="7">
        <v>1197864.1299999999</v>
      </c>
      <c r="E81" s="7">
        <v>227093.05</v>
      </c>
      <c r="F81" s="7">
        <v>93780.88</v>
      </c>
      <c r="G81" s="7">
        <v>75294.59</v>
      </c>
      <c r="H81" s="7">
        <v>168477.97</v>
      </c>
      <c r="I81" s="7">
        <v>1192215</v>
      </c>
      <c r="J81" s="22">
        <v>7587.19</v>
      </c>
      <c r="K81" s="7">
        <v>35755.279999999999</v>
      </c>
      <c r="L81" s="7">
        <v>119111.54</v>
      </c>
      <c r="M81" s="7">
        <v>-24962.94</v>
      </c>
      <c r="N81" s="7">
        <f t="shared" si="12"/>
        <v>7210637.4499999993</v>
      </c>
      <c r="P81" s="23"/>
    </row>
    <row r="82" spans="1:16" x14ac:dyDescent="0.2">
      <c r="A82" s="5">
        <v>16</v>
      </c>
      <c r="B82" s="6" t="s">
        <v>32</v>
      </c>
      <c r="C82" s="7">
        <v>10460542.93</v>
      </c>
      <c r="D82" s="7">
        <v>4573694.9800000004</v>
      </c>
      <c r="E82" s="7">
        <v>152538.57</v>
      </c>
      <c r="F82" s="7">
        <v>362129.76</v>
      </c>
      <c r="G82" s="7">
        <v>296799.06</v>
      </c>
      <c r="H82" s="7">
        <v>572627.18000000005</v>
      </c>
      <c r="I82" s="7">
        <v>851648</v>
      </c>
      <c r="J82" s="22">
        <v>13564.48</v>
      </c>
      <c r="K82" s="7">
        <v>63923.78</v>
      </c>
      <c r="L82" s="7">
        <v>212949.24</v>
      </c>
      <c r="M82" s="7">
        <v>-44629.08</v>
      </c>
      <c r="N82" s="7">
        <f t="shared" si="12"/>
        <v>17515788.900000002</v>
      </c>
      <c r="P82" s="23"/>
    </row>
    <row r="83" spans="1:16" x14ac:dyDescent="0.2">
      <c r="A83" s="5">
        <v>17</v>
      </c>
      <c r="B83" s="6" t="s">
        <v>33</v>
      </c>
      <c r="C83" s="7">
        <v>4921799.8</v>
      </c>
      <c r="D83" s="7">
        <v>1504427.9</v>
      </c>
      <c r="E83" s="7">
        <v>205035.51</v>
      </c>
      <c r="F83" s="7">
        <v>155390.63</v>
      </c>
      <c r="G83" s="7">
        <v>129601.35</v>
      </c>
      <c r="H83" s="7">
        <v>304177.2</v>
      </c>
      <c r="I83" s="7">
        <v>0</v>
      </c>
      <c r="J83" s="22">
        <v>8394.19</v>
      </c>
      <c r="K83" s="7">
        <v>39558.35</v>
      </c>
      <c r="L83" s="7">
        <v>131780.72</v>
      </c>
      <c r="M83" s="7">
        <v>-27618.09</v>
      </c>
      <c r="N83" s="7">
        <f t="shared" si="12"/>
        <v>7372547.5599999987</v>
      </c>
      <c r="P83" s="23"/>
    </row>
    <row r="84" spans="1:16" x14ac:dyDescent="0.2">
      <c r="A84" s="5">
        <v>18</v>
      </c>
      <c r="B84" s="6" t="s">
        <v>34</v>
      </c>
      <c r="C84" s="7">
        <v>45950294.009999998</v>
      </c>
      <c r="D84" s="7">
        <v>17342266.920000002</v>
      </c>
      <c r="E84" s="7">
        <v>123202.05</v>
      </c>
      <c r="F84" s="7">
        <v>1496864.24</v>
      </c>
      <c r="G84" s="7">
        <v>1490771.88</v>
      </c>
      <c r="H84" s="7">
        <v>1995363.13</v>
      </c>
      <c r="I84" s="7">
        <v>10028299</v>
      </c>
      <c r="J84" s="22">
        <v>48365.87</v>
      </c>
      <c r="K84" s="7">
        <v>227928.34</v>
      </c>
      <c r="L84" s="7">
        <v>759297.54</v>
      </c>
      <c r="M84" s="7">
        <v>-159130.64000000001</v>
      </c>
      <c r="N84" s="7">
        <f t="shared" si="12"/>
        <v>79303522.340000018</v>
      </c>
      <c r="P84" s="23"/>
    </row>
    <row r="85" spans="1:16" x14ac:dyDescent="0.2">
      <c r="A85" s="5">
        <v>19</v>
      </c>
      <c r="B85" s="6" t="s">
        <v>35</v>
      </c>
      <c r="C85" s="7">
        <v>5170950.08</v>
      </c>
      <c r="D85" s="7">
        <v>1962683.94</v>
      </c>
      <c r="E85" s="7">
        <v>198197.68</v>
      </c>
      <c r="F85" s="7">
        <v>120609.71</v>
      </c>
      <c r="G85" s="7">
        <v>99099.65</v>
      </c>
      <c r="H85" s="7">
        <v>195813.94</v>
      </c>
      <c r="I85" s="7">
        <v>36667</v>
      </c>
      <c r="J85" s="22">
        <v>8283.83</v>
      </c>
      <c r="K85" s="7">
        <v>39038.26</v>
      </c>
      <c r="L85" s="7">
        <v>130048.13</v>
      </c>
      <c r="M85" s="7">
        <v>-27254.98</v>
      </c>
      <c r="N85" s="7">
        <f t="shared" si="12"/>
        <v>7934137.2399999993</v>
      </c>
      <c r="P85" s="23"/>
    </row>
    <row r="86" spans="1:16" x14ac:dyDescent="0.2">
      <c r="A86" s="5">
        <v>20</v>
      </c>
      <c r="B86" s="6" t="s">
        <v>36</v>
      </c>
      <c r="C86" s="7">
        <v>4970415.7</v>
      </c>
      <c r="D86" s="7">
        <v>1478136.07</v>
      </c>
      <c r="E86" s="7">
        <v>216505.37</v>
      </c>
      <c r="F86" s="7">
        <v>202184.02</v>
      </c>
      <c r="G86" s="7">
        <v>156291.16</v>
      </c>
      <c r="H86" s="7">
        <v>280067.96999999997</v>
      </c>
      <c r="I86" s="7">
        <v>1692154</v>
      </c>
      <c r="J86" s="22">
        <v>10538.93</v>
      </c>
      <c r="K86" s="7">
        <v>49665.62</v>
      </c>
      <c r="L86" s="7">
        <v>165451.04999999999</v>
      </c>
      <c r="M86" s="7">
        <v>-34674.61</v>
      </c>
      <c r="N86" s="7">
        <f t="shared" si="12"/>
        <v>9186735.2799999993</v>
      </c>
      <c r="P86" s="23"/>
    </row>
    <row r="87" spans="1:16" x14ac:dyDescent="0.2">
      <c r="A87" s="39" t="s">
        <v>37</v>
      </c>
      <c r="B87" s="40"/>
      <c r="C87" s="8">
        <f>SUM(C67:C86)</f>
        <v>136449465.53</v>
      </c>
      <c r="D87" s="8">
        <f t="shared" ref="D87:L87" si="13">SUM(D67:D86)</f>
        <v>46485415.999999993</v>
      </c>
      <c r="E87" s="8">
        <f t="shared" si="13"/>
        <v>4506568.879999999</v>
      </c>
      <c r="F87" s="8">
        <f>SUM(F67:F86)</f>
        <v>4259883.8299999991</v>
      </c>
      <c r="G87" s="8">
        <f>SUM(G67:G86)</f>
        <v>3802484.48</v>
      </c>
      <c r="H87" s="8">
        <f t="shared" si="13"/>
        <v>7081079.4000000004</v>
      </c>
      <c r="I87" s="8">
        <f t="shared" si="13"/>
        <v>25823878</v>
      </c>
      <c r="J87" s="8">
        <f t="shared" si="13"/>
        <v>218635.65</v>
      </c>
      <c r="K87" s="8">
        <f t="shared" si="13"/>
        <v>1030339.35</v>
      </c>
      <c r="L87" s="8">
        <f t="shared" si="13"/>
        <v>3432368.8</v>
      </c>
      <c r="M87" s="8">
        <f>SUM(M67:M86)</f>
        <v>-719342.59</v>
      </c>
      <c r="N87" s="8">
        <f>SUM(N67:N86)</f>
        <v>232370777.33000007</v>
      </c>
      <c r="P87" s="14"/>
    </row>
    <row r="88" spans="1:16" x14ac:dyDescent="0.2">
      <c r="A88" s="9" t="s">
        <v>38</v>
      </c>
      <c r="P88" s="24"/>
    </row>
    <row r="89" spans="1:16" x14ac:dyDescent="0.2">
      <c r="P89" s="25"/>
    </row>
    <row r="90" spans="1:16" x14ac:dyDescent="0.2">
      <c r="P90" s="25"/>
    </row>
    <row r="91" spans="1:16" x14ac:dyDescent="0.2">
      <c r="A91" s="44" t="s">
        <v>51</v>
      </c>
      <c r="B91" s="44"/>
      <c r="C91" s="44"/>
      <c r="D91" s="44"/>
      <c r="E91" s="44"/>
      <c r="F91" s="44"/>
      <c r="P91" s="25"/>
    </row>
    <row r="92" spans="1:16" ht="20.100000000000001" customHeight="1" x14ac:dyDescent="0.2">
      <c r="A92" s="45" t="s">
        <v>4</v>
      </c>
      <c r="B92" s="45" t="s">
        <v>5</v>
      </c>
      <c r="C92" s="33" t="s">
        <v>6</v>
      </c>
      <c r="D92" s="33" t="s">
        <v>7</v>
      </c>
      <c r="E92" s="33" t="s">
        <v>8</v>
      </c>
      <c r="F92" s="33" t="s">
        <v>16</v>
      </c>
      <c r="P92" s="25"/>
    </row>
    <row r="93" spans="1:16" ht="20.100000000000001" customHeight="1" x14ac:dyDescent="0.2">
      <c r="A93" s="46"/>
      <c r="B93" s="46"/>
      <c r="C93" s="34"/>
      <c r="D93" s="34"/>
      <c r="E93" s="34"/>
      <c r="F93" s="34"/>
      <c r="P93" s="25"/>
    </row>
    <row r="94" spans="1:16" ht="20.100000000000001" customHeight="1" x14ac:dyDescent="0.2">
      <c r="A94" s="47"/>
      <c r="B94" s="47"/>
      <c r="C94" s="35"/>
      <c r="D94" s="35"/>
      <c r="E94" s="35"/>
      <c r="F94" s="35"/>
      <c r="P94" s="25"/>
    </row>
    <row r="95" spans="1:16" x14ac:dyDescent="0.2">
      <c r="A95" s="17">
        <v>1</v>
      </c>
      <c r="B95" s="18" t="s">
        <v>17</v>
      </c>
      <c r="C95" s="19">
        <v>1217383.78</v>
      </c>
      <c r="D95" s="19">
        <v>170394.6</v>
      </c>
      <c r="E95" s="19">
        <v>-21888.51</v>
      </c>
      <c r="F95" s="19">
        <f t="shared" ref="F95:F114" si="14">SUM(C95:E95)</f>
        <v>1365889.87</v>
      </c>
      <c r="P95" s="25"/>
    </row>
    <row r="96" spans="1:16" x14ac:dyDescent="0.2">
      <c r="A96" s="17">
        <v>2</v>
      </c>
      <c r="B96" s="18" t="s">
        <v>39</v>
      </c>
      <c r="C96" s="19">
        <v>841028.32</v>
      </c>
      <c r="D96" s="19">
        <v>69429.240000000005</v>
      </c>
      <c r="E96" s="19">
        <v>-21888.51</v>
      </c>
      <c r="F96" s="19">
        <f t="shared" si="14"/>
        <v>888569.04999999993</v>
      </c>
      <c r="P96" s="25"/>
    </row>
    <row r="97" spans="1:16" x14ac:dyDescent="0.2">
      <c r="A97" s="17">
        <v>3</v>
      </c>
      <c r="B97" s="18" t="s">
        <v>40</v>
      </c>
      <c r="C97" s="19">
        <v>867947.85</v>
      </c>
      <c r="D97" s="19">
        <v>50561.99</v>
      </c>
      <c r="E97" s="19">
        <v>-21888.51</v>
      </c>
      <c r="F97" s="19">
        <f t="shared" si="14"/>
        <v>896621.33</v>
      </c>
      <c r="P97" s="25"/>
    </row>
    <row r="98" spans="1:16" x14ac:dyDescent="0.2">
      <c r="A98" s="17">
        <v>4</v>
      </c>
      <c r="B98" s="18" t="s">
        <v>41</v>
      </c>
      <c r="C98" s="19">
        <v>3576484.41</v>
      </c>
      <c r="D98" s="19">
        <v>2144630.79</v>
      </c>
      <c r="E98" s="19">
        <v>-21888.51</v>
      </c>
      <c r="F98" s="19">
        <f t="shared" si="14"/>
        <v>5699226.6900000004</v>
      </c>
      <c r="P98" s="25"/>
    </row>
    <row r="99" spans="1:16" x14ac:dyDescent="0.2">
      <c r="A99" s="17">
        <v>5</v>
      </c>
      <c r="B99" s="18" t="s">
        <v>21</v>
      </c>
      <c r="C99" s="19">
        <v>2390409.88</v>
      </c>
      <c r="D99" s="19">
        <v>530162.47</v>
      </c>
      <c r="E99" s="19">
        <v>-21888.51</v>
      </c>
      <c r="F99" s="19">
        <f t="shared" si="14"/>
        <v>2898683.84</v>
      </c>
      <c r="P99" s="25"/>
    </row>
    <row r="100" spans="1:16" x14ac:dyDescent="0.2">
      <c r="A100" s="17">
        <v>6</v>
      </c>
      <c r="B100" s="18" t="s">
        <v>22</v>
      </c>
      <c r="C100" s="19">
        <v>1281111.79</v>
      </c>
      <c r="D100" s="19">
        <v>148204.35</v>
      </c>
      <c r="E100" s="19">
        <v>-21888.51</v>
      </c>
      <c r="F100" s="19">
        <f t="shared" si="14"/>
        <v>1407427.6300000001</v>
      </c>
      <c r="P100" s="25"/>
    </row>
    <row r="101" spans="1:16" x14ac:dyDescent="0.2">
      <c r="A101" s="17">
        <v>7</v>
      </c>
      <c r="B101" s="18" t="s">
        <v>23</v>
      </c>
      <c r="C101" s="19">
        <v>923071.42</v>
      </c>
      <c r="D101" s="19">
        <v>38482.080000000002</v>
      </c>
      <c r="E101" s="19">
        <v>-21888.51</v>
      </c>
      <c r="F101" s="19">
        <f t="shared" si="14"/>
        <v>939664.99</v>
      </c>
      <c r="P101" s="25"/>
    </row>
    <row r="102" spans="1:16" x14ac:dyDescent="0.2">
      <c r="A102" s="17">
        <v>8</v>
      </c>
      <c r="B102" s="18" t="s">
        <v>42</v>
      </c>
      <c r="C102" s="19">
        <v>1111455.57</v>
      </c>
      <c r="D102" s="19">
        <v>148378.32999999999</v>
      </c>
      <c r="E102" s="19">
        <v>-21888.51</v>
      </c>
      <c r="F102" s="19">
        <f t="shared" si="14"/>
        <v>1237945.3900000001</v>
      </c>
      <c r="P102" s="25"/>
    </row>
    <row r="103" spans="1:16" x14ac:dyDescent="0.2">
      <c r="A103" s="17">
        <v>9</v>
      </c>
      <c r="B103" s="18" t="s">
        <v>25</v>
      </c>
      <c r="C103" s="19">
        <v>1071384.4099999999</v>
      </c>
      <c r="D103" s="19">
        <v>80738.38</v>
      </c>
      <c r="E103" s="19">
        <v>-21888.51</v>
      </c>
      <c r="F103" s="19">
        <f t="shared" si="14"/>
        <v>1130234.28</v>
      </c>
      <c r="P103" s="25"/>
    </row>
    <row r="104" spans="1:16" x14ac:dyDescent="0.2">
      <c r="A104" s="17">
        <v>10</v>
      </c>
      <c r="B104" s="18" t="s">
        <v>26</v>
      </c>
      <c r="C104" s="19">
        <v>796160.88</v>
      </c>
      <c r="D104" s="19">
        <v>45335.45</v>
      </c>
      <c r="E104" s="19">
        <v>-21888.51</v>
      </c>
      <c r="F104" s="19">
        <f t="shared" si="14"/>
        <v>819607.82</v>
      </c>
      <c r="P104" s="25"/>
    </row>
    <row r="105" spans="1:16" x14ac:dyDescent="0.2">
      <c r="A105" s="17">
        <v>11</v>
      </c>
      <c r="B105" s="18" t="s">
        <v>27</v>
      </c>
      <c r="C105" s="19">
        <v>1193759.01</v>
      </c>
      <c r="D105" s="19">
        <v>116469.77</v>
      </c>
      <c r="E105" s="19">
        <v>-21888.51</v>
      </c>
      <c r="F105" s="19">
        <f t="shared" si="14"/>
        <v>1288340.27</v>
      </c>
      <c r="P105" s="25"/>
    </row>
    <row r="106" spans="1:16" x14ac:dyDescent="0.2">
      <c r="A106" s="17">
        <v>12</v>
      </c>
      <c r="B106" s="18" t="s">
        <v>28</v>
      </c>
      <c r="C106" s="19">
        <v>1141078.4099999999</v>
      </c>
      <c r="D106" s="19">
        <v>91390.85</v>
      </c>
      <c r="E106" s="19">
        <v>-21888.51</v>
      </c>
      <c r="F106" s="19">
        <f t="shared" si="14"/>
        <v>1210580.75</v>
      </c>
      <c r="P106" s="25"/>
    </row>
    <row r="107" spans="1:16" x14ac:dyDescent="0.2">
      <c r="A107" s="17">
        <v>13</v>
      </c>
      <c r="B107" s="18" t="s">
        <v>29</v>
      </c>
      <c r="C107" s="19">
        <v>1183454.25</v>
      </c>
      <c r="D107" s="19">
        <v>154142.07999999999</v>
      </c>
      <c r="E107" s="19">
        <v>-21888.51</v>
      </c>
      <c r="F107" s="19">
        <f t="shared" si="14"/>
        <v>1315707.82</v>
      </c>
      <c r="P107" s="25"/>
    </row>
    <row r="108" spans="1:16" x14ac:dyDescent="0.2">
      <c r="A108" s="17">
        <v>14</v>
      </c>
      <c r="B108" s="18" t="s">
        <v>43</v>
      </c>
      <c r="C108" s="19">
        <v>895123.1</v>
      </c>
      <c r="D108" s="19">
        <v>33949</v>
      </c>
      <c r="E108" s="19">
        <v>-21888.51</v>
      </c>
      <c r="F108" s="19">
        <f t="shared" si="14"/>
        <v>907183.59</v>
      </c>
      <c r="P108" s="25"/>
    </row>
    <row r="109" spans="1:16" x14ac:dyDescent="0.2">
      <c r="A109" s="17">
        <v>15</v>
      </c>
      <c r="B109" s="18" t="s">
        <v>44</v>
      </c>
      <c r="C109" s="19">
        <v>913295.61</v>
      </c>
      <c r="D109" s="19">
        <v>91014.1</v>
      </c>
      <c r="E109" s="19">
        <v>-21888.51</v>
      </c>
      <c r="F109" s="19">
        <f t="shared" si="14"/>
        <v>982421.2</v>
      </c>
      <c r="P109" s="25"/>
    </row>
    <row r="110" spans="1:16" x14ac:dyDescent="0.2">
      <c r="A110" s="17">
        <v>16</v>
      </c>
      <c r="B110" s="18" t="s">
        <v>32</v>
      </c>
      <c r="C110" s="19">
        <v>2103308.31</v>
      </c>
      <c r="D110" s="19">
        <v>378119.4</v>
      </c>
      <c r="E110" s="19">
        <v>-21888.51</v>
      </c>
      <c r="F110" s="19">
        <f t="shared" si="14"/>
        <v>2459539.2000000002</v>
      </c>
      <c r="P110" s="25"/>
    </row>
    <row r="111" spans="1:16" x14ac:dyDescent="0.2">
      <c r="A111" s="17">
        <v>17</v>
      </c>
      <c r="B111" s="18" t="s">
        <v>45</v>
      </c>
      <c r="C111" s="19">
        <v>1262597.23</v>
      </c>
      <c r="D111" s="19">
        <v>138950.85</v>
      </c>
      <c r="E111" s="19">
        <v>-21888.51</v>
      </c>
      <c r="F111" s="19">
        <f t="shared" si="14"/>
        <v>1379659.57</v>
      </c>
      <c r="P111" s="25"/>
    </row>
    <row r="112" spans="1:16" x14ac:dyDescent="0.2">
      <c r="A112" s="17">
        <v>18</v>
      </c>
      <c r="B112" s="18" t="s">
        <v>34</v>
      </c>
      <c r="C112" s="19">
        <v>7406807.4199999999</v>
      </c>
      <c r="D112" s="19">
        <v>2715781.89</v>
      </c>
      <c r="E112" s="19">
        <v>-21888.51</v>
      </c>
      <c r="F112" s="19">
        <f t="shared" si="14"/>
        <v>10100700.800000001</v>
      </c>
      <c r="P112" s="25"/>
    </row>
    <row r="113" spans="1:16" x14ac:dyDescent="0.2">
      <c r="A113" s="17">
        <v>19</v>
      </c>
      <c r="B113" s="18" t="s">
        <v>35</v>
      </c>
      <c r="C113" s="19">
        <v>1192517.19</v>
      </c>
      <c r="D113" s="19">
        <v>108453.91</v>
      </c>
      <c r="E113" s="19">
        <v>-21888.51</v>
      </c>
      <c r="F113" s="19">
        <f t="shared" si="14"/>
        <v>1279082.5899999999</v>
      </c>
      <c r="P113" s="25"/>
    </row>
    <row r="114" spans="1:16" x14ac:dyDescent="0.2">
      <c r="A114" s="17">
        <v>20</v>
      </c>
      <c r="B114" s="18" t="s">
        <v>36</v>
      </c>
      <c r="C114" s="19">
        <v>1711650.36</v>
      </c>
      <c r="D114" s="19">
        <v>423139.47</v>
      </c>
      <c r="E114" s="19">
        <v>-21888.44</v>
      </c>
      <c r="F114" s="19">
        <f t="shared" si="14"/>
        <v>2112901.39</v>
      </c>
      <c r="P114" s="25"/>
    </row>
    <row r="115" spans="1:16" x14ac:dyDescent="0.2">
      <c r="A115" s="42" t="s">
        <v>37</v>
      </c>
      <c r="B115" s="43"/>
      <c r="C115" s="20">
        <f>SUM(C95:C114)</f>
        <v>33080029.200000007</v>
      </c>
      <c r="D115" s="20">
        <f t="shared" ref="D115:F115" si="15">SUM(D95:D114)</f>
        <v>7677729.0000000009</v>
      </c>
      <c r="E115" s="20">
        <f t="shared" si="15"/>
        <v>-437770.13000000012</v>
      </c>
      <c r="F115" s="20">
        <f t="shared" si="15"/>
        <v>40319988.070000008</v>
      </c>
      <c r="P115" s="25"/>
    </row>
    <row r="116" spans="1:16" ht="15" x14ac:dyDescent="0.25">
      <c r="A116" t="s">
        <v>52</v>
      </c>
      <c r="B116" s="16"/>
      <c r="C116" s="16"/>
      <c r="D116" s="16"/>
      <c r="E116" s="16"/>
      <c r="F116" s="16"/>
      <c r="P116" s="25"/>
    </row>
    <row r="117" spans="1:16" x14ac:dyDescent="0.2">
      <c r="P117" s="25"/>
    </row>
    <row r="118" spans="1:16" x14ac:dyDescent="0.2">
      <c r="P118" s="25"/>
    </row>
    <row r="119" spans="1:16" x14ac:dyDescent="0.2">
      <c r="A119" s="48" t="s">
        <v>53</v>
      </c>
      <c r="B119" s="48"/>
      <c r="C119" s="48"/>
      <c r="D119" s="48"/>
      <c r="E119" s="48"/>
      <c r="F119" s="48"/>
      <c r="P119" s="25"/>
    </row>
    <row r="120" spans="1:16" x14ac:dyDescent="0.2">
      <c r="A120" s="45" t="s">
        <v>4</v>
      </c>
      <c r="B120" s="45" t="s">
        <v>5</v>
      </c>
      <c r="C120" s="33" t="s">
        <v>6</v>
      </c>
      <c r="D120" s="33" t="s">
        <v>7</v>
      </c>
      <c r="E120" s="33" t="s">
        <v>10</v>
      </c>
      <c r="F120" s="33" t="s">
        <v>16</v>
      </c>
      <c r="P120" s="25"/>
    </row>
    <row r="121" spans="1:16" x14ac:dyDescent="0.2">
      <c r="A121" s="46"/>
      <c r="B121" s="46"/>
      <c r="C121" s="34"/>
      <c r="D121" s="34"/>
      <c r="E121" s="34"/>
      <c r="F121" s="34"/>
      <c r="P121" s="25"/>
    </row>
    <row r="122" spans="1:16" x14ac:dyDescent="0.2">
      <c r="A122" s="47"/>
      <c r="B122" s="47"/>
      <c r="C122" s="35"/>
      <c r="D122" s="35"/>
      <c r="E122" s="35"/>
      <c r="F122" s="35"/>
      <c r="P122" s="25"/>
    </row>
    <row r="123" spans="1:16" x14ac:dyDescent="0.2">
      <c r="A123" s="17">
        <v>1</v>
      </c>
      <c r="B123" s="18" t="s">
        <v>17</v>
      </c>
      <c r="C123" s="19">
        <v>110734.73</v>
      </c>
      <c r="D123" s="19">
        <v>12704.1</v>
      </c>
      <c r="E123" s="19">
        <v>24.94</v>
      </c>
      <c r="F123" s="19">
        <f t="shared" ref="F123:F142" si="16">SUM(C123:E123)</f>
        <v>123463.77</v>
      </c>
      <c r="P123" s="25"/>
    </row>
    <row r="124" spans="1:16" x14ac:dyDescent="0.2">
      <c r="A124" s="17">
        <v>2</v>
      </c>
      <c r="B124" s="18" t="s">
        <v>39</v>
      </c>
      <c r="C124" s="19">
        <v>76500.97</v>
      </c>
      <c r="D124" s="19">
        <v>5176.43</v>
      </c>
      <c r="E124" s="19">
        <v>4.07</v>
      </c>
      <c r="F124" s="19">
        <f t="shared" si="16"/>
        <v>81681.47</v>
      </c>
      <c r="P124" s="25"/>
    </row>
    <row r="125" spans="1:16" x14ac:dyDescent="0.2">
      <c r="A125" s="17">
        <v>3</v>
      </c>
      <c r="B125" s="18" t="s">
        <v>40</v>
      </c>
      <c r="C125" s="19">
        <v>78949.600000000006</v>
      </c>
      <c r="D125" s="19">
        <v>3769.75</v>
      </c>
      <c r="E125" s="19">
        <v>2.08</v>
      </c>
      <c r="F125" s="19">
        <f t="shared" si="16"/>
        <v>82721.430000000008</v>
      </c>
      <c r="P125" s="25"/>
    </row>
    <row r="126" spans="1:16" x14ac:dyDescent="0.2">
      <c r="A126" s="17">
        <v>4</v>
      </c>
      <c r="B126" s="18" t="s">
        <v>41</v>
      </c>
      <c r="C126" s="19">
        <v>325321.42</v>
      </c>
      <c r="D126" s="19">
        <v>159897.10999999999</v>
      </c>
      <c r="E126" s="19">
        <v>3587.49</v>
      </c>
      <c r="F126" s="19">
        <f t="shared" si="16"/>
        <v>488806.01999999996</v>
      </c>
      <c r="P126" s="25"/>
    </row>
    <row r="127" spans="1:16" x14ac:dyDescent="0.2">
      <c r="A127" s="17">
        <v>5</v>
      </c>
      <c r="B127" s="18" t="s">
        <v>21</v>
      </c>
      <c r="C127" s="19">
        <v>217434.62</v>
      </c>
      <c r="D127" s="19">
        <v>39527.29</v>
      </c>
      <c r="E127" s="19">
        <v>274.52</v>
      </c>
      <c r="F127" s="19">
        <f t="shared" si="16"/>
        <v>257236.43</v>
      </c>
      <c r="P127" s="25"/>
    </row>
    <row r="128" spans="1:16" x14ac:dyDescent="0.2">
      <c r="A128" s="17">
        <v>6</v>
      </c>
      <c r="B128" s="18" t="s">
        <v>22</v>
      </c>
      <c r="C128" s="19">
        <v>116531.5</v>
      </c>
      <c r="D128" s="19">
        <v>11049.66</v>
      </c>
      <c r="E128" s="19">
        <v>0.26</v>
      </c>
      <c r="F128" s="19">
        <f t="shared" si="16"/>
        <v>127581.42</v>
      </c>
      <c r="P128" s="25"/>
    </row>
    <row r="129" spans="1:16" x14ac:dyDescent="0.2">
      <c r="A129" s="17">
        <v>7</v>
      </c>
      <c r="B129" s="18" t="s">
        <v>23</v>
      </c>
      <c r="C129" s="19">
        <v>83963.71</v>
      </c>
      <c r="D129" s="19">
        <v>2869.11</v>
      </c>
      <c r="E129" s="19">
        <v>7.0000000000000007E-2</v>
      </c>
      <c r="F129" s="19">
        <f t="shared" si="16"/>
        <v>86832.890000000014</v>
      </c>
      <c r="P129" s="25"/>
    </row>
    <row r="130" spans="1:16" x14ac:dyDescent="0.2">
      <c r="A130" s="17">
        <v>8</v>
      </c>
      <c r="B130" s="18" t="s">
        <v>42</v>
      </c>
      <c r="C130" s="19">
        <v>101099.37</v>
      </c>
      <c r="D130" s="19">
        <v>11062.63</v>
      </c>
      <c r="E130" s="19">
        <v>20.57</v>
      </c>
      <c r="F130" s="19">
        <f t="shared" si="16"/>
        <v>112182.57</v>
      </c>
      <c r="P130" s="25"/>
    </row>
    <row r="131" spans="1:16" x14ac:dyDescent="0.2">
      <c r="A131" s="17">
        <v>9</v>
      </c>
      <c r="B131" s="18" t="s">
        <v>25</v>
      </c>
      <c r="C131" s="19">
        <v>97454.44</v>
      </c>
      <c r="D131" s="19">
        <v>6019.61</v>
      </c>
      <c r="E131" s="19">
        <v>4.9000000000000004</v>
      </c>
      <c r="F131" s="19">
        <f t="shared" si="16"/>
        <v>103478.95</v>
      </c>
      <c r="P131" s="25"/>
    </row>
    <row r="132" spans="1:16" x14ac:dyDescent="0.2">
      <c r="A132" s="17">
        <v>10</v>
      </c>
      <c r="B132" s="18" t="s">
        <v>26</v>
      </c>
      <c r="C132" s="19">
        <v>72419.77</v>
      </c>
      <c r="D132" s="19">
        <v>3380.07</v>
      </c>
      <c r="E132" s="19">
        <v>0.45</v>
      </c>
      <c r="F132" s="19">
        <f t="shared" si="16"/>
        <v>75800.290000000008</v>
      </c>
      <c r="P132" s="25"/>
    </row>
    <row r="133" spans="1:16" x14ac:dyDescent="0.2">
      <c r="A133" s="17">
        <v>11</v>
      </c>
      <c r="B133" s="18" t="s">
        <v>27</v>
      </c>
      <c r="C133" s="19">
        <v>108585.79</v>
      </c>
      <c r="D133" s="19">
        <v>8683.6299999999992</v>
      </c>
      <c r="E133" s="19">
        <v>5</v>
      </c>
      <c r="F133" s="19">
        <f t="shared" si="16"/>
        <v>117274.42</v>
      </c>
      <c r="P133" s="25"/>
    </row>
    <row r="134" spans="1:16" x14ac:dyDescent="0.2">
      <c r="A134" s="17">
        <v>12</v>
      </c>
      <c r="B134" s="18" t="s">
        <v>28</v>
      </c>
      <c r="C134" s="19">
        <v>103793.9</v>
      </c>
      <c r="D134" s="19">
        <v>6813.82</v>
      </c>
      <c r="E134" s="19">
        <v>4.87</v>
      </c>
      <c r="F134" s="19">
        <f t="shared" si="16"/>
        <v>110612.59</v>
      </c>
      <c r="P134" s="25"/>
    </row>
    <row r="135" spans="1:16" x14ac:dyDescent="0.2">
      <c r="A135" s="17">
        <v>13</v>
      </c>
      <c r="B135" s="18" t="s">
        <v>29</v>
      </c>
      <c r="C135" s="19">
        <v>107648.45</v>
      </c>
      <c r="D135" s="19">
        <v>11492.36</v>
      </c>
      <c r="E135" s="19">
        <v>12.78</v>
      </c>
      <c r="F135" s="19">
        <f t="shared" si="16"/>
        <v>119153.59</v>
      </c>
      <c r="P135" s="25"/>
    </row>
    <row r="136" spans="1:16" x14ac:dyDescent="0.2">
      <c r="A136" s="17">
        <v>14</v>
      </c>
      <c r="B136" s="18" t="s">
        <v>43</v>
      </c>
      <c r="C136" s="19">
        <v>81421.5</v>
      </c>
      <c r="D136" s="19">
        <v>2531.13</v>
      </c>
      <c r="E136" s="19">
        <v>0.95</v>
      </c>
      <c r="F136" s="19">
        <f t="shared" si="16"/>
        <v>83953.58</v>
      </c>
      <c r="P136" s="25"/>
    </row>
    <row r="137" spans="1:16" x14ac:dyDescent="0.2">
      <c r="A137" s="17">
        <v>15</v>
      </c>
      <c r="B137" s="18" t="s">
        <v>44</v>
      </c>
      <c r="C137" s="19">
        <v>83074.490000000005</v>
      </c>
      <c r="D137" s="19">
        <v>6785.73</v>
      </c>
      <c r="E137" s="19">
        <v>4.1500000000000004</v>
      </c>
      <c r="F137" s="19">
        <f t="shared" si="16"/>
        <v>89864.37</v>
      </c>
      <c r="P137" s="25"/>
    </row>
    <row r="138" spans="1:16" x14ac:dyDescent="0.2">
      <c r="A138" s="17">
        <v>16</v>
      </c>
      <c r="B138" s="18" t="s">
        <v>32</v>
      </c>
      <c r="C138" s="19">
        <v>191319.51</v>
      </c>
      <c r="D138" s="19">
        <v>28191.43</v>
      </c>
      <c r="E138" s="19">
        <v>99.07</v>
      </c>
      <c r="F138" s="19">
        <f t="shared" si="16"/>
        <v>219610.01</v>
      </c>
      <c r="P138" s="25"/>
    </row>
    <row r="139" spans="1:16" x14ac:dyDescent="0.2">
      <c r="A139" s="17">
        <v>17</v>
      </c>
      <c r="B139" s="18" t="s">
        <v>45</v>
      </c>
      <c r="C139" s="19">
        <v>114847.4</v>
      </c>
      <c r="D139" s="19">
        <v>10359.75</v>
      </c>
      <c r="E139" s="19">
        <v>10.71</v>
      </c>
      <c r="F139" s="19">
        <f t="shared" si="16"/>
        <v>125217.86</v>
      </c>
      <c r="P139" s="25"/>
    </row>
    <row r="140" spans="1:16" x14ac:dyDescent="0.2">
      <c r="A140" s="17">
        <v>18</v>
      </c>
      <c r="B140" s="18" t="s">
        <v>34</v>
      </c>
      <c r="C140" s="19">
        <v>673732.31</v>
      </c>
      <c r="D140" s="19">
        <v>202480.39</v>
      </c>
      <c r="E140" s="19">
        <v>7260.81</v>
      </c>
      <c r="F140" s="19">
        <f t="shared" si="16"/>
        <v>883473.51000000013</v>
      </c>
      <c r="P140" s="25"/>
    </row>
    <row r="141" spans="1:16" x14ac:dyDescent="0.2">
      <c r="A141" s="17">
        <v>19</v>
      </c>
      <c r="B141" s="18" t="s">
        <v>35</v>
      </c>
      <c r="C141" s="19">
        <v>108472.83</v>
      </c>
      <c r="D141" s="19">
        <v>8085.99</v>
      </c>
      <c r="E141" s="19">
        <v>5.54</v>
      </c>
      <c r="F141" s="19">
        <f t="shared" si="16"/>
        <v>116564.36</v>
      </c>
      <c r="P141" s="25"/>
    </row>
    <row r="142" spans="1:16" x14ac:dyDescent="0.2">
      <c r="A142" s="17">
        <v>20</v>
      </c>
      <c r="B142" s="18" t="s">
        <v>36</v>
      </c>
      <c r="C142" s="19">
        <v>155693.84</v>
      </c>
      <c r="D142" s="19">
        <v>31548.01</v>
      </c>
      <c r="E142" s="19">
        <v>176.07</v>
      </c>
      <c r="F142" s="19">
        <f t="shared" si="16"/>
        <v>187417.92</v>
      </c>
      <c r="P142" s="25"/>
    </row>
    <row r="143" spans="1:16" x14ac:dyDescent="0.2">
      <c r="A143" s="42" t="s">
        <v>37</v>
      </c>
      <c r="B143" s="43"/>
      <c r="C143" s="20">
        <f>SUM(C123:C142)</f>
        <v>3009000.1499999994</v>
      </c>
      <c r="D143" s="20">
        <f t="shared" ref="D143:F143" si="17">SUM(D123:D142)</f>
        <v>572428</v>
      </c>
      <c r="E143" s="20">
        <f t="shared" si="17"/>
        <v>11499.300000000001</v>
      </c>
      <c r="F143" s="20">
        <f t="shared" si="17"/>
        <v>3592927.4499999997</v>
      </c>
      <c r="P143" s="25"/>
    </row>
    <row r="144" spans="1:16" ht="15" x14ac:dyDescent="0.25">
      <c r="A144" t="s">
        <v>52</v>
      </c>
      <c r="B144" s="16"/>
      <c r="C144" s="16"/>
      <c r="D144" s="16"/>
      <c r="E144" s="16"/>
      <c r="F144" s="16"/>
      <c r="P144" s="25"/>
    </row>
    <row r="145" spans="1:16" ht="15" x14ac:dyDescent="0.25">
      <c r="A145"/>
      <c r="B145" s="16"/>
      <c r="C145" s="16"/>
      <c r="D145" s="16"/>
      <c r="E145" s="16"/>
      <c r="F145" s="16"/>
      <c r="P145" s="25"/>
    </row>
    <row r="146" spans="1:16" ht="15" x14ac:dyDescent="0.25">
      <c r="A146"/>
      <c r="B146" s="16"/>
      <c r="C146" s="16"/>
      <c r="D146" s="16"/>
      <c r="E146" s="16"/>
      <c r="F146" s="16"/>
      <c r="P146" s="25"/>
    </row>
    <row r="147" spans="1:16" x14ac:dyDescent="0.2">
      <c r="A147" s="50" t="s">
        <v>48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25"/>
    </row>
    <row r="148" spans="1:16" x14ac:dyDescent="0.2">
      <c r="A148" s="51" t="s">
        <v>55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25"/>
    </row>
    <row r="149" spans="1:16" ht="21.95" customHeight="1" x14ac:dyDescent="0.2">
      <c r="A149" s="45" t="s">
        <v>4</v>
      </c>
      <c r="B149" s="45" t="s">
        <v>5</v>
      </c>
      <c r="C149" s="33" t="s">
        <v>6</v>
      </c>
      <c r="D149" s="33" t="s">
        <v>7</v>
      </c>
      <c r="E149" s="33" t="s">
        <v>8</v>
      </c>
      <c r="F149" s="33" t="s">
        <v>9</v>
      </c>
      <c r="G149" s="33" t="s">
        <v>10</v>
      </c>
      <c r="H149" s="33" t="s">
        <v>11</v>
      </c>
      <c r="I149" s="36" t="s">
        <v>12</v>
      </c>
      <c r="J149" s="33" t="s">
        <v>13</v>
      </c>
      <c r="K149" s="33" t="s">
        <v>14</v>
      </c>
      <c r="L149" s="33" t="s">
        <v>15</v>
      </c>
      <c r="M149" s="33" t="s">
        <v>50</v>
      </c>
      <c r="N149" s="33" t="s">
        <v>54</v>
      </c>
      <c r="O149" s="33" t="s">
        <v>16</v>
      </c>
      <c r="P149" s="25"/>
    </row>
    <row r="150" spans="1:16" ht="21.95" customHeight="1" x14ac:dyDescent="0.2">
      <c r="A150" s="46"/>
      <c r="B150" s="46"/>
      <c r="C150" s="34"/>
      <c r="D150" s="34"/>
      <c r="E150" s="34"/>
      <c r="F150" s="34"/>
      <c r="G150" s="34"/>
      <c r="H150" s="34"/>
      <c r="I150" s="37"/>
      <c r="J150" s="34"/>
      <c r="K150" s="34"/>
      <c r="L150" s="34"/>
      <c r="M150" s="34"/>
      <c r="N150" s="34"/>
      <c r="O150" s="34"/>
      <c r="P150" s="25"/>
    </row>
    <row r="151" spans="1:16" ht="21.95" customHeight="1" x14ac:dyDescent="0.2">
      <c r="A151" s="47"/>
      <c r="B151" s="47"/>
      <c r="C151" s="35"/>
      <c r="D151" s="35"/>
      <c r="E151" s="35"/>
      <c r="F151" s="35"/>
      <c r="G151" s="35"/>
      <c r="H151" s="35"/>
      <c r="I151" s="38"/>
      <c r="J151" s="35"/>
      <c r="K151" s="35"/>
      <c r="L151" s="35"/>
      <c r="M151" s="35"/>
      <c r="N151" s="35"/>
      <c r="O151" s="35"/>
      <c r="P151" s="25"/>
    </row>
    <row r="152" spans="1:16" x14ac:dyDescent="0.2">
      <c r="A152" s="5">
        <v>1</v>
      </c>
      <c r="B152" s="6" t="s">
        <v>17</v>
      </c>
      <c r="C152" s="7">
        <f t="shared" ref="C152:E171" si="18">C67+C95</f>
        <v>6177908.2300000004</v>
      </c>
      <c r="D152" s="7">
        <f t="shared" si="18"/>
        <v>1738210.1900000002</v>
      </c>
      <c r="E152" s="7">
        <f t="shared" si="18"/>
        <v>180058.94999999998</v>
      </c>
      <c r="F152" s="7">
        <f t="shared" ref="F152:M161" si="19">F67</f>
        <v>147413.44</v>
      </c>
      <c r="G152" s="7">
        <f t="shared" si="19"/>
        <v>121274.95</v>
      </c>
      <c r="H152" s="7">
        <f t="shared" si="19"/>
        <v>260994.88</v>
      </c>
      <c r="I152" s="7">
        <f t="shared" si="19"/>
        <v>333005</v>
      </c>
      <c r="J152" s="7">
        <f t="shared" si="19"/>
        <v>8021.55</v>
      </c>
      <c r="K152" s="7">
        <f t="shared" si="19"/>
        <v>37802.25</v>
      </c>
      <c r="L152" s="7">
        <f t="shared" si="19"/>
        <v>125930.63</v>
      </c>
      <c r="M152" s="7">
        <f t="shared" si="19"/>
        <v>-26392.05</v>
      </c>
      <c r="N152" s="7">
        <f t="shared" ref="N152:N171" si="20">F123</f>
        <v>123463.77</v>
      </c>
      <c r="O152" s="7">
        <f>SUM(C152:N152)</f>
        <v>9227691.7900000028</v>
      </c>
      <c r="P152" s="25"/>
    </row>
    <row r="153" spans="1:16" x14ac:dyDescent="0.2">
      <c r="A153" s="5">
        <v>2</v>
      </c>
      <c r="B153" s="6" t="s">
        <v>18</v>
      </c>
      <c r="C153" s="7">
        <f t="shared" si="18"/>
        <v>4447613.2</v>
      </c>
      <c r="D153" s="7">
        <f t="shared" si="18"/>
        <v>1117439.8800000001</v>
      </c>
      <c r="E153" s="7">
        <f t="shared" si="18"/>
        <v>220644.81999999998</v>
      </c>
      <c r="F153" s="7">
        <f t="shared" si="19"/>
        <v>60376.37</v>
      </c>
      <c r="G153" s="7">
        <f t="shared" si="19"/>
        <v>49265.59</v>
      </c>
      <c r="H153" s="7">
        <f t="shared" si="19"/>
        <v>135779.96</v>
      </c>
      <c r="I153" s="7">
        <f t="shared" si="19"/>
        <v>287322</v>
      </c>
      <c r="J153" s="7">
        <f t="shared" si="19"/>
        <v>6600.48</v>
      </c>
      <c r="K153" s="7">
        <f t="shared" si="19"/>
        <v>31105.35</v>
      </c>
      <c r="L153" s="7">
        <f t="shared" si="19"/>
        <v>103621.22</v>
      </c>
      <c r="M153" s="7">
        <f t="shared" si="19"/>
        <v>-21716.54</v>
      </c>
      <c r="N153" s="7">
        <f t="shared" si="20"/>
        <v>81681.47</v>
      </c>
      <c r="O153" s="7">
        <f t="shared" ref="O153:O171" si="21">SUM(C153:N153)</f>
        <v>6519733.7999999998</v>
      </c>
      <c r="P153" s="25"/>
    </row>
    <row r="154" spans="1:16" x14ac:dyDescent="0.2">
      <c r="A154" s="5">
        <v>3</v>
      </c>
      <c r="B154" s="6" t="s">
        <v>19</v>
      </c>
      <c r="C154" s="7">
        <f t="shared" si="18"/>
        <v>4299390.3599999994</v>
      </c>
      <c r="D154" s="7">
        <f t="shared" si="18"/>
        <v>1031339.6799999999</v>
      </c>
      <c r="E154" s="7">
        <f t="shared" si="18"/>
        <v>228144.38</v>
      </c>
      <c r="F154" s="7">
        <f t="shared" si="19"/>
        <v>44450.66</v>
      </c>
      <c r="G154" s="7">
        <f t="shared" si="19"/>
        <v>35995.54</v>
      </c>
      <c r="H154" s="7">
        <f t="shared" si="19"/>
        <v>124914.05</v>
      </c>
      <c r="I154" s="7">
        <f t="shared" si="19"/>
        <v>722595</v>
      </c>
      <c r="J154" s="7">
        <f t="shared" si="19"/>
        <v>6375.09</v>
      </c>
      <c r="K154" s="7">
        <f t="shared" si="19"/>
        <v>30043.16</v>
      </c>
      <c r="L154" s="7">
        <f t="shared" si="19"/>
        <v>100082.76</v>
      </c>
      <c r="M154" s="7">
        <f t="shared" si="19"/>
        <v>-20974.959999999999</v>
      </c>
      <c r="N154" s="7">
        <f t="shared" si="20"/>
        <v>82721.430000000008</v>
      </c>
      <c r="O154" s="7">
        <f t="shared" si="21"/>
        <v>6685077.1499999985</v>
      </c>
      <c r="P154" s="25"/>
    </row>
    <row r="155" spans="1:16" x14ac:dyDescent="0.2">
      <c r="A155" s="5">
        <v>4</v>
      </c>
      <c r="B155" s="6" t="s">
        <v>20</v>
      </c>
      <c r="C155" s="7">
        <f t="shared" si="18"/>
        <v>10779312.379999999</v>
      </c>
      <c r="D155" s="7">
        <f t="shared" si="18"/>
        <v>4392932.08</v>
      </c>
      <c r="E155" s="7">
        <f t="shared" si="18"/>
        <v>205204.53999999998</v>
      </c>
      <c r="F155" s="7">
        <f t="shared" si="19"/>
        <v>456489.47</v>
      </c>
      <c r="G155" s="7">
        <f t="shared" si="19"/>
        <v>451713.4</v>
      </c>
      <c r="H155" s="7">
        <f t="shared" si="19"/>
        <v>580548.18999999994</v>
      </c>
      <c r="I155" s="7">
        <f t="shared" si="19"/>
        <v>5958661</v>
      </c>
      <c r="J155" s="7">
        <f t="shared" si="19"/>
        <v>23254.21</v>
      </c>
      <c r="K155" s="7">
        <f t="shared" si="19"/>
        <v>109587.48</v>
      </c>
      <c r="L155" s="7">
        <f t="shared" si="19"/>
        <v>365068.7</v>
      </c>
      <c r="M155" s="7">
        <f t="shared" si="19"/>
        <v>-76509.69</v>
      </c>
      <c r="N155" s="7">
        <f t="shared" si="20"/>
        <v>488806.01999999996</v>
      </c>
      <c r="O155" s="7">
        <f t="shared" si="21"/>
        <v>23735067.779999997</v>
      </c>
      <c r="P155" s="25"/>
    </row>
    <row r="156" spans="1:16" x14ac:dyDescent="0.2">
      <c r="A156" s="5">
        <v>5</v>
      </c>
      <c r="B156" s="6" t="s">
        <v>21</v>
      </c>
      <c r="C156" s="7">
        <f t="shared" si="18"/>
        <v>8844760.0599999987</v>
      </c>
      <c r="D156" s="7">
        <f t="shared" si="18"/>
        <v>2639352.9299999997</v>
      </c>
      <c r="E156" s="7">
        <f t="shared" si="18"/>
        <v>160868.88999999998</v>
      </c>
      <c r="F156" s="7">
        <f t="shared" si="19"/>
        <v>277835.94</v>
      </c>
      <c r="G156" s="7">
        <f t="shared" si="19"/>
        <v>225639.36</v>
      </c>
      <c r="H156" s="7">
        <f t="shared" si="19"/>
        <v>422453.81</v>
      </c>
      <c r="I156" s="7">
        <f t="shared" si="19"/>
        <v>76267</v>
      </c>
      <c r="J156" s="7">
        <f t="shared" si="19"/>
        <v>10769.95</v>
      </c>
      <c r="K156" s="7">
        <f t="shared" si="19"/>
        <v>50754.3</v>
      </c>
      <c r="L156" s="7">
        <f t="shared" si="19"/>
        <v>169077.77</v>
      </c>
      <c r="M156" s="7">
        <f t="shared" si="19"/>
        <v>-35434.660000000003</v>
      </c>
      <c r="N156" s="7">
        <f t="shared" si="20"/>
        <v>257236.43</v>
      </c>
      <c r="O156" s="7">
        <f t="shared" si="21"/>
        <v>13099581.779999997</v>
      </c>
      <c r="P156" s="25"/>
    </row>
    <row r="157" spans="1:16" x14ac:dyDescent="0.2">
      <c r="A157" s="5">
        <v>6</v>
      </c>
      <c r="B157" s="6" t="s">
        <v>22</v>
      </c>
      <c r="C157" s="7">
        <f t="shared" si="18"/>
        <v>4647980.32</v>
      </c>
      <c r="D157" s="7">
        <f t="shared" si="18"/>
        <v>841920</v>
      </c>
      <c r="E157" s="7">
        <f t="shared" si="18"/>
        <v>302919.43</v>
      </c>
      <c r="F157" s="7">
        <f t="shared" si="19"/>
        <v>145144.25</v>
      </c>
      <c r="G157" s="7">
        <f t="shared" si="19"/>
        <v>106023.08</v>
      </c>
      <c r="H157" s="7">
        <f t="shared" si="19"/>
        <v>465317.49</v>
      </c>
      <c r="I157" s="7">
        <f t="shared" si="19"/>
        <v>330787</v>
      </c>
      <c r="J157" s="7">
        <f t="shared" si="19"/>
        <v>9985.02</v>
      </c>
      <c r="K157" s="7">
        <f t="shared" si="19"/>
        <v>47055.28</v>
      </c>
      <c r="L157" s="7">
        <f t="shared" si="19"/>
        <v>156755.22</v>
      </c>
      <c r="M157" s="7">
        <f t="shared" si="19"/>
        <v>-32852.15</v>
      </c>
      <c r="N157" s="7">
        <f t="shared" si="20"/>
        <v>127581.42</v>
      </c>
      <c r="O157" s="7">
        <f t="shared" si="21"/>
        <v>7148616.3599999994</v>
      </c>
      <c r="P157" s="25"/>
    </row>
    <row r="158" spans="1:16" x14ac:dyDescent="0.2">
      <c r="A158" s="5">
        <v>7</v>
      </c>
      <c r="B158" s="6" t="s">
        <v>23</v>
      </c>
      <c r="C158" s="7">
        <f t="shared" si="18"/>
        <v>3683271.4899999998</v>
      </c>
      <c r="D158" s="7">
        <f t="shared" si="18"/>
        <v>688708.29999999993</v>
      </c>
      <c r="E158" s="7">
        <f t="shared" si="18"/>
        <v>298949.07</v>
      </c>
      <c r="F158" s="7">
        <f t="shared" si="19"/>
        <v>45761.49</v>
      </c>
      <c r="G158" s="7">
        <f t="shared" si="19"/>
        <v>36547.07</v>
      </c>
      <c r="H158" s="7">
        <f t="shared" si="19"/>
        <v>162862.63</v>
      </c>
      <c r="I158" s="7">
        <f t="shared" si="19"/>
        <v>0</v>
      </c>
      <c r="J158" s="7">
        <f t="shared" si="19"/>
        <v>6761.16</v>
      </c>
      <c r="K158" s="7">
        <f t="shared" si="19"/>
        <v>31862.54</v>
      </c>
      <c r="L158" s="7">
        <f t="shared" si="19"/>
        <v>106143.67</v>
      </c>
      <c r="M158" s="7">
        <f t="shared" si="19"/>
        <v>-22245.18</v>
      </c>
      <c r="N158" s="7">
        <f t="shared" si="20"/>
        <v>86832.890000000014</v>
      </c>
      <c r="O158" s="7">
        <f t="shared" si="21"/>
        <v>5125455.1300000008</v>
      </c>
      <c r="P158" s="25"/>
    </row>
    <row r="159" spans="1:16" x14ac:dyDescent="0.2">
      <c r="A159" s="5">
        <v>8</v>
      </c>
      <c r="B159" s="6" t="s">
        <v>24</v>
      </c>
      <c r="C159" s="7">
        <f t="shared" si="18"/>
        <v>5588793.54</v>
      </c>
      <c r="D159" s="7">
        <f t="shared" si="18"/>
        <v>1521974.4300000002</v>
      </c>
      <c r="E159" s="7">
        <f t="shared" si="18"/>
        <v>192852.31999999998</v>
      </c>
      <c r="F159" s="7">
        <f t="shared" si="19"/>
        <v>111149.2</v>
      </c>
      <c r="G159" s="7">
        <f t="shared" si="19"/>
        <v>90293.3</v>
      </c>
      <c r="H159" s="7">
        <f t="shared" si="19"/>
        <v>192169.82</v>
      </c>
      <c r="I159" s="7">
        <f t="shared" si="19"/>
        <v>1566802</v>
      </c>
      <c r="J159" s="7">
        <f t="shared" si="19"/>
        <v>7749.71</v>
      </c>
      <c r="K159" s="7">
        <f t="shared" si="19"/>
        <v>36521.17</v>
      </c>
      <c r="L159" s="7">
        <f t="shared" si="19"/>
        <v>121662.96</v>
      </c>
      <c r="M159" s="7">
        <f t="shared" si="19"/>
        <v>-25497.65</v>
      </c>
      <c r="N159" s="7">
        <f t="shared" si="20"/>
        <v>112182.57</v>
      </c>
      <c r="O159" s="7">
        <f t="shared" si="21"/>
        <v>9516653.3700000029</v>
      </c>
      <c r="P159" s="25"/>
    </row>
    <row r="160" spans="1:16" x14ac:dyDescent="0.2">
      <c r="A160" s="5">
        <v>9</v>
      </c>
      <c r="B160" s="6" t="s">
        <v>25</v>
      </c>
      <c r="C160" s="7">
        <f t="shared" si="18"/>
        <v>4964762.43</v>
      </c>
      <c r="D160" s="7">
        <f t="shared" si="18"/>
        <v>1271226.9100000001</v>
      </c>
      <c r="E160" s="7">
        <f t="shared" si="18"/>
        <v>205204.53999999998</v>
      </c>
      <c r="F160" s="7">
        <f t="shared" si="19"/>
        <v>70392.179999999993</v>
      </c>
      <c r="G160" s="7">
        <f t="shared" si="19"/>
        <v>55846.04</v>
      </c>
      <c r="H160" s="7">
        <f t="shared" si="19"/>
        <v>171620.95</v>
      </c>
      <c r="I160" s="7">
        <f t="shared" si="19"/>
        <v>503442</v>
      </c>
      <c r="J160" s="7">
        <f t="shared" si="19"/>
        <v>6444.1</v>
      </c>
      <c r="K160" s="7">
        <f t="shared" si="19"/>
        <v>30368.38</v>
      </c>
      <c r="L160" s="7">
        <f t="shared" si="19"/>
        <v>101166.15</v>
      </c>
      <c r="M160" s="7">
        <f t="shared" si="19"/>
        <v>-21202.01</v>
      </c>
      <c r="N160" s="7">
        <f t="shared" si="20"/>
        <v>103478.95</v>
      </c>
      <c r="O160" s="7">
        <f t="shared" si="21"/>
        <v>7462750.6200000001</v>
      </c>
      <c r="P160" s="25"/>
    </row>
    <row r="161" spans="1:16" x14ac:dyDescent="0.2">
      <c r="A161" s="5">
        <v>10</v>
      </c>
      <c r="B161" s="6" t="s">
        <v>26</v>
      </c>
      <c r="C161" s="7">
        <f t="shared" si="18"/>
        <v>3636303.35</v>
      </c>
      <c r="D161" s="7">
        <f t="shared" si="18"/>
        <v>723515.26</v>
      </c>
      <c r="E161" s="7">
        <f t="shared" si="18"/>
        <v>289905.48</v>
      </c>
      <c r="F161" s="7">
        <f t="shared" si="19"/>
        <v>52076.54</v>
      </c>
      <c r="G161" s="7">
        <f t="shared" si="19"/>
        <v>41837.300000000003</v>
      </c>
      <c r="H161" s="7">
        <f t="shared" si="19"/>
        <v>177948.82</v>
      </c>
      <c r="I161" s="7">
        <f t="shared" si="19"/>
        <v>421935</v>
      </c>
      <c r="J161" s="7">
        <f t="shared" si="19"/>
        <v>6835.11</v>
      </c>
      <c r="K161" s="7">
        <f t="shared" si="19"/>
        <v>32211.03</v>
      </c>
      <c r="L161" s="7">
        <f t="shared" si="19"/>
        <v>107304.57</v>
      </c>
      <c r="M161" s="7">
        <f t="shared" si="19"/>
        <v>-22488.48</v>
      </c>
      <c r="N161" s="7">
        <f t="shared" si="20"/>
        <v>75800.290000000008</v>
      </c>
      <c r="O161" s="7">
        <f t="shared" si="21"/>
        <v>5543184.2700000005</v>
      </c>
      <c r="P161" s="25"/>
    </row>
    <row r="162" spans="1:16" x14ac:dyDescent="0.2">
      <c r="A162" s="5">
        <v>11</v>
      </c>
      <c r="B162" s="6" t="s">
        <v>27</v>
      </c>
      <c r="C162" s="7">
        <f t="shared" si="18"/>
        <v>5377630.8200000003</v>
      </c>
      <c r="D162" s="7">
        <f t="shared" si="18"/>
        <v>1706007.15</v>
      </c>
      <c r="E162" s="7">
        <f t="shared" si="18"/>
        <v>203881.09</v>
      </c>
      <c r="F162" s="7">
        <f t="shared" ref="F162:M171" si="22">F77</f>
        <v>135872.82999999999</v>
      </c>
      <c r="G162" s="7">
        <f t="shared" si="22"/>
        <v>111833.65</v>
      </c>
      <c r="H162" s="7">
        <f t="shared" si="22"/>
        <v>332181.78999999998</v>
      </c>
      <c r="I162" s="7">
        <f t="shared" si="22"/>
        <v>15311</v>
      </c>
      <c r="J162" s="7">
        <f t="shared" si="22"/>
        <v>7777.31</v>
      </c>
      <c r="K162" s="7">
        <f t="shared" si="22"/>
        <v>36651.230000000003</v>
      </c>
      <c r="L162" s="7">
        <f t="shared" si="22"/>
        <v>122096.22</v>
      </c>
      <c r="M162" s="7">
        <f t="shared" si="22"/>
        <v>-25588.45</v>
      </c>
      <c r="N162" s="7">
        <f t="shared" si="20"/>
        <v>117274.42</v>
      </c>
      <c r="O162" s="7">
        <f t="shared" si="21"/>
        <v>8140929.0600000005</v>
      </c>
      <c r="P162" s="25"/>
    </row>
    <row r="163" spans="1:16" x14ac:dyDescent="0.2">
      <c r="A163" s="5">
        <v>12</v>
      </c>
      <c r="B163" s="6" t="s">
        <v>28</v>
      </c>
      <c r="C163" s="7">
        <f t="shared" si="18"/>
        <v>5639936.3200000003</v>
      </c>
      <c r="D163" s="7">
        <f t="shared" si="18"/>
        <v>1501055.6</v>
      </c>
      <c r="E163" s="7">
        <f t="shared" si="18"/>
        <v>187779.09</v>
      </c>
      <c r="F163" s="7">
        <f t="shared" si="22"/>
        <v>90850.11</v>
      </c>
      <c r="G163" s="7">
        <f t="shared" si="22"/>
        <v>72987.92</v>
      </c>
      <c r="H163" s="7">
        <f t="shared" si="22"/>
        <v>186632.04</v>
      </c>
      <c r="I163" s="7">
        <f t="shared" si="22"/>
        <v>493274</v>
      </c>
      <c r="J163" s="7">
        <f t="shared" si="22"/>
        <v>7052.45</v>
      </c>
      <c r="K163" s="7">
        <f t="shared" si="22"/>
        <v>33235.300000000003</v>
      </c>
      <c r="L163" s="7">
        <f t="shared" si="22"/>
        <v>110716.72</v>
      </c>
      <c r="M163" s="7">
        <f t="shared" si="22"/>
        <v>-23203.58</v>
      </c>
      <c r="N163" s="7">
        <f t="shared" si="20"/>
        <v>110612.59</v>
      </c>
      <c r="O163" s="7">
        <f t="shared" si="21"/>
        <v>8410928.5600000005</v>
      </c>
      <c r="P163" s="25"/>
    </row>
    <row r="164" spans="1:16" x14ac:dyDescent="0.2">
      <c r="A164" s="5">
        <v>13</v>
      </c>
      <c r="B164" s="6" t="s">
        <v>29</v>
      </c>
      <c r="C164" s="7">
        <f t="shared" si="18"/>
        <v>7245398.0499999998</v>
      </c>
      <c r="D164" s="7">
        <f t="shared" si="18"/>
        <v>2152157.5699999998</v>
      </c>
      <c r="E164" s="7">
        <f t="shared" si="18"/>
        <v>160207.16</v>
      </c>
      <c r="F164" s="7">
        <f t="shared" si="22"/>
        <v>160788.22</v>
      </c>
      <c r="G164" s="7">
        <f t="shared" si="22"/>
        <v>130637.96</v>
      </c>
      <c r="H164" s="7">
        <f t="shared" si="22"/>
        <v>238208.4</v>
      </c>
      <c r="I164" s="7">
        <f t="shared" si="22"/>
        <v>1133830</v>
      </c>
      <c r="J164" s="7">
        <f t="shared" si="22"/>
        <v>8539.52</v>
      </c>
      <c r="K164" s="7">
        <f t="shared" si="22"/>
        <v>40243.230000000003</v>
      </c>
      <c r="L164" s="7">
        <f t="shared" si="22"/>
        <v>134062.25</v>
      </c>
      <c r="M164" s="7">
        <f t="shared" si="22"/>
        <v>-28096.25</v>
      </c>
      <c r="N164" s="7">
        <f t="shared" si="20"/>
        <v>119153.59</v>
      </c>
      <c r="O164" s="7">
        <f t="shared" si="21"/>
        <v>11495129.700000001</v>
      </c>
      <c r="P164" s="25"/>
    </row>
    <row r="165" spans="1:16" x14ac:dyDescent="0.2">
      <c r="A165" s="5">
        <v>14</v>
      </c>
      <c r="B165" s="6" t="s">
        <v>30</v>
      </c>
      <c r="C165" s="7">
        <f t="shared" si="18"/>
        <v>4013834.7800000003</v>
      </c>
      <c r="D165" s="7">
        <f t="shared" si="18"/>
        <v>922771.46</v>
      </c>
      <c r="E165" s="7">
        <f t="shared" si="18"/>
        <v>240937.75</v>
      </c>
      <c r="F165" s="7">
        <f t="shared" si="22"/>
        <v>30323.89</v>
      </c>
      <c r="G165" s="7">
        <f t="shared" si="22"/>
        <v>24731.63</v>
      </c>
      <c r="H165" s="7">
        <f t="shared" si="22"/>
        <v>112919.18</v>
      </c>
      <c r="I165" s="7">
        <f t="shared" si="22"/>
        <v>179664</v>
      </c>
      <c r="J165" s="7">
        <f t="shared" si="22"/>
        <v>5735.5</v>
      </c>
      <c r="K165" s="7">
        <f t="shared" si="22"/>
        <v>27029.02</v>
      </c>
      <c r="L165" s="7">
        <f t="shared" si="22"/>
        <v>90041.74</v>
      </c>
      <c r="M165" s="7">
        <f t="shared" si="22"/>
        <v>-18870.599999999999</v>
      </c>
      <c r="N165" s="7">
        <f t="shared" si="20"/>
        <v>83953.58</v>
      </c>
      <c r="O165" s="7">
        <f t="shared" si="21"/>
        <v>5713071.9299999997</v>
      </c>
      <c r="P165" s="25"/>
    </row>
    <row r="166" spans="1:16" x14ac:dyDescent="0.2">
      <c r="A166" s="5">
        <v>15</v>
      </c>
      <c r="B166" s="6" t="s">
        <v>31</v>
      </c>
      <c r="C166" s="7">
        <f t="shared" si="18"/>
        <v>5031716.37</v>
      </c>
      <c r="D166" s="7">
        <f t="shared" si="18"/>
        <v>1288878.23</v>
      </c>
      <c r="E166" s="7">
        <f t="shared" si="18"/>
        <v>205204.53999999998</v>
      </c>
      <c r="F166" s="7">
        <f t="shared" si="22"/>
        <v>93780.88</v>
      </c>
      <c r="G166" s="7">
        <f t="shared" si="22"/>
        <v>75294.59</v>
      </c>
      <c r="H166" s="7">
        <f t="shared" si="22"/>
        <v>168477.97</v>
      </c>
      <c r="I166" s="7">
        <f t="shared" si="22"/>
        <v>1192215</v>
      </c>
      <c r="J166" s="7">
        <f t="shared" si="22"/>
        <v>7587.19</v>
      </c>
      <c r="K166" s="7">
        <f t="shared" si="22"/>
        <v>35755.279999999999</v>
      </c>
      <c r="L166" s="7">
        <f t="shared" si="22"/>
        <v>119111.54</v>
      </c>
      <c r="M166" s="7">
        <f t="shared" si="22"/>
        <v>-24962.94</v>
      </c>
      <c r="N166" s="7">
        <f t="shared" si="20"/>
        <v>89864.37</v>
      </c>
      <c r="O166" s="7">
        <f t="shared" si="21"/>
        <v>8282923.0199999996</v>
      </c>
      <c r="P166" s="25"/>
    </row>
    <row r="167" spans="1:16" x14ac:dyDescent="0.2">
      <c r="A167" s="5">
        <v>16</v>
      </c>
      <c r="B167" s="6" t="s">
        <v>32</v>
      </c>
      <c r="C167" s="7">
        <f t="shared" si="18"/>
        <v>12563851.24</v>
      </c>
      <c r="D167" s="7">
        <f t="shared" si="18"/>
        <v>4951814.3800000008</v>
      </c>
      <c r="E167" s="7">
        <f t="shared" si="18"/>
        <v>130650.06000000001</v>
      </c>
      <c r="F167" s="7">
        <f t="shared" si="22"/>
        <v>362129.76</v>
      </c>
      <c r="G167" s="7">
        <f t="shared" si="22"/>
        <v>296799.06</v>
      </c>
      <c r="H167" s="7">
        <f t="shared" si="22"/>
        <v>572627.18000000005</v>
      </c>
      <c r="I167" s="7">
        <f t="shared" si="22"/>
        <v>851648</v>
      </c>
      <c r="J167" s="7">
        <f t="shared" si="22"/>
        <v>13564.48</v>
      </c>
      <c r="K167" s="7">
        <f t="shared" si="22"/>
        <v>63923.78</v>
      </c>
      <c r="L167" s="7">
        <f t="shared" si="22"/>
        <v>212949.24</v>
      </c>
      <c r="M167" s="7">
        <f t="shared" si="22"/>
        <v>-44629.08</v>
      </c>
      <c r="N167" s="7">
        <f t="shared" si="20"/>
        <v>219610.01</v>
      </c>
      <c r="O167" s="7">
        <f t="shared" si="21"/>
        <v>20194938.110000003</v>
      </c>
      <c r="P167" s="25"/>
    </row>
    <row r="168" spans="1:16" x14ac:dyDescent="0.2">
      <c r="A168" s="5">
        <v>17</v>
      </c>
      <c r="B168" s="6" t="s">
        <v>33</v>
      </c>
      <c r="C168" s="7">
        <f t="shared" si="18"/>
        <v>6184397.0299999993</v>
      </c>
      <c r="D168" s="7">
        <f t="shared" si="18"/>
        <v>1643378.75</v>
      </c>
      <c r="E168" s="7">
        <f t="shared" si="18"/>
        <v>183147</v>
      </c>
      <c r="F168" s="7">
        <f t="shared" si="22"/>
        <v>155390.63</v>
      </c>
      <c r="G168" s="7">
        <f t="shared" si="22"/>
        <v>129601.35</v>
      </c>
      <c r="H168" s="7">
        <f t="shared" si="22"/>
        <v>304177.2</v>
      </c>
      <c r="I168" s="7">
        <f t="shared" si="22"/>
        <v>0</v>
      </c>
      <c r="J168" s="7">
        <f t="shared" si="22"/>
        <v>8394.19</v>
      </c>
      <c r="K168" s="7">
        <f t="shared" si="22"/>
        <v>39558.35</v>
      </c>
      <c r="L168" s="7">
        <f t="shared" si="22"/>
        <v>131780.72</v>
      </c>
      <c r="M168" s="7">
        <f t="shared" si="22"/>
        <v>-27618.09</v>
      </c>
      <c r="N168" s="7">
        <f t="shared" si="20"/>
        <v>125217.86</v>
      </c>
      <c r="O168" s="7">
        <f t="shared" si="21"/>
        <v>8877424.9899999984</v>
      </c>
      <c r="P168" s="25"/>
    </row>
    <row r="169" spans="1:16" x14ac:dyDescent="0.2">
      <c r="A169" s="5">
        <v>18</v>
      </c>
      <c r="B169" s="6" t="s">
        <v>34</v>
      </c>
      <c r="C169" s="7">
        <f t="shared" si="18"/>
        <v>53357101.43</v>
      </c>
      <c r="D169" s="7">
        <f t="shared" si="18"/>
        <v>20058048.810000002</v>
      </c>
      <c r="E169" s="7">
        <f t="shared" si="18"/>
        <v>101313.54000000001</v>
      </c>
      <c r="F169" s="7">
        <f t="shared" si="22"/>
        <v>1496864.24</v>
      </c>
      <c r="G169" s="7">
        <f t="shared" si="22"/>
        <v>1490771.88</v>
      </c>
      <c r="H169" s="7">
        <f t="shared" si="22"/>
        <v>1995363.13</v>
      </c>
      <c r="I169" s="7">
        <f t="shared" si="22"/>
        <v>10028299</v>
      </c>
      <c r="J169" s="7">
        <f t="shared" si="22"/>
        <v>48365.87</v>
      </c>
      <c r="K169" s="7">
        <f t="shared" si="22"/>
        <v>227928.34</v>
      </c>
      <c r="L169" s="7">
        <f t="shared" si="22"/>
        <v>759297.54</v>
      </c>
      <c r="M169" s="7">
        <f t="shared" si="22"/>
        <v>-159130.64000000001</v>
      </c>
      <c r="N169" s="7">
        <f t="shared" si="20"/>
        <v>883473.51000000013</v>
      </c>
      <c r="O169" s="7">
        <f t="shared" si="21"/>
        <v>90287696.650000021</v>
      </c>
      <c r="P169" s="25"/>
    </row>
    <row r="170" spans="1:16" x14ac:dyDescent="0.2">
      <c r="A170" s="5">
        <v>19</v>
      </c>
      <c r="B170" s="6" t="s">
        <v>35</v>
      </c>
      <c r="C170" s="7">
        <f t="shared" si="18"/>
        <v>6363467.2699999996</v>
      </c>
      <c r="D170" s="7">
        <f t="shared" si="18"/>
        <v>2071137.8499999999</v>
      </c>
      <c r="E170" s="7">
        <f t="shared" si="18"/>
        <v>176309.16999999998</v>
      </c>
      <c r="F170" s="7">
        <f t="shared" si="22"/>
        <v>120609.71</v>
      </c>
      <c r="G170" s="7">
        <f t="shared" si="22"/>
        <v>99099.65</v>
      </c>
      <c r="H170" s="7">
        <f t="shared" si="22"/>
        <v>195813.94</v>
      </c>
      <c r="I170" s="7">
        <f t="shared" si="22"/>
        <v>36667</v>
      </c>
      <c r="J170" s="7">
        <f t="shared" si="22"/>
        <v>8283.83</v>
      </c>
      <c r="K170" s="7">
        <f t="shared" si="22"/>
        <v>39038.26</v>
      </c>
      <c r="L170" s="7">
        <f t="shared" si="22"/>
        <v>130048.13</v>
      </c>
      <c r="M170" s="7">
        <f t="shared" si="22"/>
        <v>-27254.98</v>
      </c>
      <c r="N170" s="7">
        <f t="shared" si="20"/>
        <v>116564.36</v>
      </c>
      <c r="O170" s="7">
        <f t="shared" si="21"/>
        <v>9329784.1899999995</v>
      </c>
      <c r="P170" s="25"/>
    </row>
    <row r="171" spans="1:16" x14ac:dyDescent="0.2">
      <c r="A171" s="5">
        <v>20</v>
      </c>
      <c r="B171" s="6" t="s">
        <v>36</v>
      </c>
      <c r="C171" s="7">
        <f t="shared" si="18"/>
        <v>6682066.0600000005</v>
      </c>
      <c r="D171" s="7">
        <f t="shared" si="18"/>
        <v>1901275.54</v>
      </c>
      <c r="E171" s="7">
        <f t="shared" si="18"/>
        <v>194616.93</v>
      </c>
      <c r="F171" s="7">
        <f t="shared" si="22"/>
        <v>202184.02</v>
      </c>
      <c r="G171" s="7">
        <f t="shared" si="22"/>
        <v>156291.16</v>
      </c>
      <c r="H171" s="7">
        <f t="shared" si="22"/>
        <v>280067.96999999997</v>
      </c>
      <c r="I171" s="7">
        <f t="shared" si="22"/>
        <v>1692154</v>
      </c>
      <c r="J171" s="7">
        <f t="shared" si="22"/>
        <v>10538.93</v>
      </c>
      <c r="K171" s="7">
        <f t="shared" si="22"/>
        <v>49665.62</v>
      </c>
      <c r="L171" s="7">
        <f t="shared" si="22"/>
        <v>165451.04999999999</v>
      </c>
      <c r="M171" s="7">
        <f t="shared" si="22"/>
        <v>-34674.61</v>
      </c>
      <c r="N171" s="7">
        <f t="shared" si="20"/>
        <v>187417.92</v>
      </c>
      <c r="O171" s="7">
        <f t="shared" si="21"/>
        <v>11487054.590000002</v>
      </c>
      <c r="P171" s="25"/>
    </row>
    <row r="172" spans="1:16" x14ac:dyDescent="0.2">
      <c r="A172" s="39" t="s">
        <v>37</v>
      </c>
      <c r="B172" s="40"/>
      <c r="C172" s="8">
        <f>SUM(C152:C171)</f>
        <v>169529494.73000002</v>
      </c>
      <c r="D172" s="8">
        <f t="shared" ref="D172:E172" si="23">SUM(D152:D171)</f>
        <v>54163145.000000007</v>
      </c>
      <c r="E172" s="8">
        <f t="shared" si="23"/>
        <v>4068798.75</v>
      </c>
      <c r="F172" s="8">
        <f>SUM(F152:F171)</f>
        <v>4259883.8299999991</v>
      </c>
      <c r="G172" s="8">
        <f>SUM(G152:G171)</f>
        <v>3802484.48</v>
      </c>
      <c r="H172" s="8">
        <f t="shared" ref="H172:L172" si="24">SUM(H152:H171)</f>
        <v>7081079.4000000004</v>
      </c>
      <c r="I172" s="8">
        <f t="shared" si="24"/>
        <v>25823878</v>
      </c>
      <c r="J172" s="8">
        <f t="shared" si="24"/>
        <v>218635.65</v>
      </c>
      <c r="K172" s="8">
        <f t="shared" si="24"/>
        <v>1030339.35</v>
      </c>
      <c r="L172" s="8">
        <f t="shared" si="24"/>
        <v>3432368.8</v>
      </c>
      <c r="M172" s="8">
        <f>SUM(M152:M171)</f>
        <v>-719342.59</v>
      </c>
      <c r="N172" s="8">
        <f>SUM(N152:N171)</f>
        <v>3592927.4499999997</v>
      </c>
      <c r="O172" s="8">
        <f>SUM(O152:O171)</f>
        <v>276283692.85000002</v>
      </c>
      <c r="P172" s="25"/>
    </row>
    <row r="173" spans="1:16" x14ac:dyDescent="0.2">
      <c r="A173" s="9" t="s">
        <v>38</v>
      </c>
      <c r="P173" s="25"/>
    </row>
    <row r="174" spans="1:16" ht="15" x14ac:dyDescent="0.25">
      <c r="A174"/>
      <c r="B174" s="16"/>
      <c r="C174" s="16"/>
      <c r="D174" s="16"/>
      <c r="E174" s="16"/>
      <c r="F174" s="16"/>
      <c r="P174" s="25"/>
    </row>
    <row r="175" spans="1:16" ht="15" x14ac:dyDescent="0.25">
      <c r="A175"/>
      <c r="B175" s="16"/>
      <c r="C175" s="16"/>
      <c r="D175" s="16"/>
      <c r="E175" s="16"/>
      <c r="F175" s="16"/>
      <c r="P175" s="25"/>
    </row>
    <row r="176" spans="1:16" x14ac:dyDescent="0.2">
      <c r="A176" s="49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</row>
    <row r="177" spans="1:15" ht="21.95" customHeight="1" x14ac:dyDescent="0.2">
      <c r="A177" s="30" t="s">
        <v>4</v>
      </c>
      <c r="B177" s="30" t="s">
        <v>5</v>
      </c>
      <c r="C177" s="33" t="s">
        <v>6</v>
      </c>
      <c r="D177" s="33" t="s">
        <v>7</v>
      </c>
      <c r="E177" s="33" t="s">
        <v>8</v>
      </c>
      <c r="F177" s="33" t="s">
        <v>9</v>
      </c>
      <c r="G177" s="33" t="s">
        <v>10</v>
      </c>
      <c r="H177" s="33" t="s">
        <v>11</v>
      </c>
      <c r="I177" s="36" t="s">
        <v>12</v>
      </c>
      <c r="J177" s="33" t="s">
        <v>13</v>
      </c>
      <c r="K177" s="33" t="s">
        <v>14</v>
      </c>
      <c r="L177" s="33" t="s">
        <v>15</v>
      </c>
      <c r="M177" s="33" t="s">
        <v>56</v>
      </c>
      <c r="N177" s="33" t="s">
        <v>50</v>
      </c>
      <c r="O177" s="33" t="s">
        <v>16</v>
      </c>
    </row>
    <row r="178" spans="1:15" ht="21.95" customHeight="1" x14ac:dyDescent="0.2">
      <c r="A178" s="31"/>
      <c r="B178" s="31"/>
      <c r="C178" s="34"/>
      <c r="D178" s="34"/>
      <c r="E178" s="34"/>
      <c r="F178" s="34"/>
      <c r="G178" s="34"/>
      <c r="H178" s="34"/>
      <c r="I178" s="37"/>
      <c r="J178" s="34"/>
      <c r="K178" s="34"/>
      <c r="L178" s="34"/>
      <c r="M178" s="34"/>
      <c r="N178" s="34"/>
      <c r="O178" s="34"/>
    </row>
    <row r="179" spans="1:15" ht="21.95" customHeight="1" x14ac:dyDescent="0.2">
      <c r="A179" s="32"/>
      <c r="B179" s="32"/>
      <c r="C179" s="35"/>
      <c r="D179" s="35"/>
      <c r="E179" s="35"/>
      <c r="F179" s="35"/>
      <c r="G179" s="35"/>
      <c r="H179" s="35"/>
      <c r="I179" s="38"/>
      <c r="J179" s="35"/>
      <c r="K179" s="35"/>
      <c r="L179" s="35"/>
      <c r="M179" s="35"/>
      <c r="N179" s="35"/>
      <c r="O179" s="35"/>
    </row>
    <row r="180" spans="1:15" x14ac:dyDescent="0.2">
      <c r="A180" s="5">
        <v>1</v>
      </c>
      <c r="B180" s="6" t="s">
        <v>17</v>
      </c>
      <c r="C180" s="26">
        <v>4051615.63</v>
      </c>
      <c r="D180" s="27">
        <v>1388124.77</v>
      </c>
      <c r="E180" s="27">
        <v>85796.79</v>
      </c>
      <c r="F180" s="27">
        <v>136061.44</v>
      </c>
      <c r="G180" s="27">
        <v>121274.95</v>
      </c>
      <c r="H180" s="27">
        <v>230410.43</v>
      </c>
      <c r="I180" s="27">
        <v>661624</v>
      </c>
      <c r="J180" s="27">
        <v>8021.55</v>
      </c>
      <c r="K180" s="27">
        <v>33043.56</v>
      </c>
      <c r="L180" s="26">
        <v>78714.570000000007</v>
      </c>
      <c r="M180" s="26">
        <v>-434264.06616619602</v>
      </c>
      <c r="N180" s="26">
        <v>-24474.3</v>
      </c>
      <c r="O180" s="7">
        <f>SUM(C180:N180)</f>
        <v>6335949.3238338046</v>
      </c>
    </row>
    <row r="181" spans="1:15" x14ac:dyDescent="0.2">
      <c r="A181" s="5">
        <v>2</v>
      </c>
      <c r="B181" s="6" t="s">
        <v>18</v>
      </c>
      <c r="C181" s="26">
        <v>2939041.95</v>
      </c>
      <c r="D181" s="27">
        <v>912634.7</v>
      </c>
      <c r="E181" s="27">
        <v>113698.59</v>
      </c>
      <c r="F181" s="27">
        <v>55605.49</v>
      </c>
      <c r="G181" s="27">
        <v>49265.59</v>
      </c>
      <c r="H181" s="27">
        <v>98574.54</v>
      </c>
      <c r="I181" s="27">
        <v>599292</v>
      </c>
      <c r="J181" s="27">
        <v>6600.48</v>
      </c>
      <c r="K181" s="27">
        <v>27189.68</v>
      </c>
      <c r="L181" s="26">
        <v>64769.79</v>
      </c>
      <c r="M181" s="26">
        <v>-300010.87822514004</v>
      </c>
      <c r="N181" s="26">
        <v>-20138.53</v>
      </c>
      <c r="O181" s="7">
        <f t="shared" ref="O181:O199" si="25">SUM(C181:N181)</f>
        <v>4546523.40177486</v>
      </c>
    </row>
    <row r="182" spans="1:15" x14ac:dyDescent="0.2">
      <c r="A182" s="5">
        <v>3</v>
      </c>
      <c r="B182" s="6" t="s">
        <v>19</v>
      </c>
      <c r="C182" s="26">
        <v>2795485.33</v>
      </c>
      <c r="D182" s="27">
        <v>848475.36</v>
      </c>
      <c r="E182" s="27">
        <v>118854.35</v>
      </c>
      <c r="F182" s="27">
        <v>40766.61</v>
      </c>
      <c r="G182" s="27">
        <v>35995.54</v>
      </c>
      <c r="H182" s="27">
        <v>79827.240000000005</v>
      </c>
      <c r="I182" s="27">
        <v>227365</v>
      </c>
      <c r="J182" s="27">
        <v>6375.09</v>
      </c>
      <c r="K182" s="27">
        <v>26261.21</v>
      </c>
      <c r="L182" s="26">
        <v>62558.03</v>
      </c>
      <c r="M182" s="26">
        <v>-309613.591104216</v>
      </c>
      <c r="N182" s="26">
        <v>-19450.84</v>
      </c>
      <c r="O182" s="7">
        <f t="shared" si="25"/>
        <v>3912899.328895784</v>
      </c>
    </row>
    <row r="183" spans="1:15" x14ac:dyDescent="0.2">
      <c r="A183" s="5">
        <v>4</v>
      </c>
      <c r="B183" s="6" t="s">
        <v>20</v>
      </c>
      <c r="C183" s="26">
        <v>5781640.9000000004</v>
      </c>
      <c r="D183" s="27">
        <v>2714504.5</v>
      </c>
      <c r="E183" s="27">
        <v>103083.77</v>
      </c>
      <c r="F183" s="27">
        <v>360268.6</v>
      </c>
      <c r="G183" s="27">
        <v>451713.4</v>
      </c>
      <c r="H183" s="27">
        <v>462030.36</v>
      </c>
      <c r="I183" s="27">
        <v>758069</v>
      </c>
      <c r="J183" s="27">
        <v>23254.21</v>
      </c>
      <c r="K183" s="27">
        <v>95792.17</v>
      </c>
      <c r="L183" s="28">
        <v>228190.92</v>
      </c>
      <c r="M183" s="28">
        <v>-1275800.3587742562</v>
      </c>
      <c r="N183" s="28">
        <v>-70950.2</v>
      </c>
      <c r="O183" s="7">
        <f t="shared" si="25"/>
        <v>9631797.2712257449</v>
      </c>
    </row>
    <row r="184" spans="1:15" x14ac:dyDescent="0.2">
      <c r="A184" s="5">
        <v>5</v>
      </c>
      <c r="B184" s="6" t="s">
        <v>21</v>
      </c>
      <c r="C184" s="26">
        <v>5268822.26</v>
      </c>
      <c r="D184" s="27">
        <v>1937372.92</v>
      </c>
      <c r="E184" s="27">
        <v>72604.09</v>
      </c>
      <c r="F184" s="27">
        <v>250308.59</v>
      </c>
      <c r="G184" s="27">
        <v>225639.36</v>
      </c>
      <c r="H184" s="27">
        <v>374946.11</v>
      </c>
      <c r="I184" s="27">
        <v>1381791</v>
      </c>
      <c r="J184" s="27">
        <v>10769.95</v>
      </c>
      <c r="K184" s="27">
        <v>44365.15</v>
      </c>
      <c r="L184" s="26">
        <v>105684.25</v>
      </c>
      <c r="M184" s="26">
        <v>-852704.902483896</v>
      </c>
      <c r="N184" s="26">
        <v>-32859.839999999997</v>
      </c>
      <c r="O184" s="7">
        <f t="shared" si="25"/>
        <v>8786738.9375161044</v>
      </c>
    </row>
    <row r="185" spans="1:15" x14ac:dyDescent="0.2">
      <c r="A185" s="5">
        <v>6</v>
      </c>
      <c r="B185" s="6" t="s">
        <v>22</v>
      </c>
      <c r="C185" s="26">
        <v>2710285.36</v>
      </c>
      <c r="D185" s="27">
        <v>639896.61</v>
      </c>
      <c r="E185" s="27">
        <v>170260.39</v>
      </c>
      <c r="F185" s="27">
        <v>124772.61</v>
      </c>
      <c r="G185" s="27">
        <v>106023.08</v>
      </c>
      <c r="H185" s="27">
        <v>437235.54</v>
      </c>
      <c r="I185" s="27">
        <v>1719267</v>
      </c>
      <c r="J185" s="27">
        <v>9985.02</v>
      </c>
      <c r="K185" s="27">
        <v>41131.769999999997</v>
      </c>
      <c r="L185" s="26">
        <v>97981.88</v>
      </c>
      <c r="M185" s="26">
        <v>-456997.06726882001</v>
      </c>
      <c r="N185" s="26">
        <v>-30464.99</v>
      </c>
      <c r="O185" s="7">
        <f t="shared" si="25"/>
        <v>5569377.2027311791</v>
      </c>
    </row>
    <row r="186" spans="1:15" x14ac:dyDescent="0.2">
      <c r="A186" s="5">
        <v>7</v>
      </c>
      <c r="B186" s="6" t="s">
        <v>23</v>
      </c>
      <c r="C186" s="26">
        <v>2234374.71</v>
      </c>
      <c r="D186" s="27">
        <v>562484.68000000005</v>
      </c>
      <c r="E186" s="27">
        <v>167530.87</v>
      </c>
      <c r="F186" s="27">
        <v>41670.120000000003</v>
      </c>
      <c r="G186" s="27">
        <v>36547.07</v>
      </c>
      <c r="H186" s="27">
        <v>120950.36</v>
      </c>
      <c r="I186" s="27">
        <v>1004023</v>
      </c>
      <c r="J186" s="27">
        <v>6761.16</v>
      </c>
      <c r="K186" s="27">
        <v>27851.56</v>
      </c>
      <c r="L186" s="26">
        <v>66346.48</v>
      </c>
      <c r="M186" s="26">
        <v>-329277.22168817202</v>
      </c>
      <c r="N186" s="26">
        <v>-20628.759999999998</v>
      </c>
      <c r="O186" s="7">
        <f t="shared" si="25"/>
        <v>3918634.0283118291</v>
      </c>
    </row>
    <row r="187" spans="1:15" x14ac:dyDescent="0.2">
      <c r="A187" s="5">
        <v>8</v>
      </c>
      <c r="B187" s="6" t="s">
        <v>24</v>
      </c>
      <c r="C187" s="26">
        <v>3652510.32</v>
      </c>
      <c r="D187" s="27">
        <v>1219678.8</v>
      </c>
      <c r="E187" s="27">
        <v>94591.92</v>
      </c>
      <c r="F187" s="27">
        <v>101554.67</v>
      </c>
      <c r="G187" s="27">
        <v>90293.3</v>
      </c>
      <c r="H187" s="27">
        <v>161468.73000000001</v>
      </c>
      <c r="I187" s="27">
        <v>705283</v>
      </c>
      <c r="J187" s="27">
        <v>7749.71</v>
      </c>
      <c r="K187" s="27">
        <v>31923.74</v>
      </c>
      <c r="L187" s="26">
        <v>76047.009999999995</v>
      </c>
      <c r="M187" s="26">
        <v>-396477.44939841202</v>
      </c>
      <c r="N187" s="26">
        <v>-23644.89</v>
      </c>
      <c r="O187" s="7">
        <f t="shared" si="25"/>
        <v>5720978.8606015882</v>
      </c>
    </row>
    <row r="188" spans="1:15" x14ac:dyDescent="0.2">
      <c r="A188" s="5">
        <v>9</v>
      </c>
      <c r="B188" s="6" t="s">
        <v>25</v>
      </c>
      <c r="C188" s="26">
        <v>3178705.6</v>
      </c>
      <c r="D188" s="27">
        <v>1035430.86</v>
      </c>
      <c r="E188" s="27">
        <v>103083.77</v>
      </c>
      <c r="F188" s="27">
        <v>63669.52</v>
      </c>
      <c r="G188" s="27">
        <v>55846.04</v>
      </c>
      <c r="H188" s="27">
        <v>139092.91</v>
      </c>
      <c r="I188" s="27">
        <v>389983</v>
      </c>
      <c r="J188" s="27">
        <v>6444.1</v>
      </c>
      <c r="K188" s="27">
        <v>26545.48</v>
      </c>
      <c r="L188" s="26">
        <v>63235.21</v>
      </c>
      <c r="M188" s="26">
        <v>-382183.29967682005</v>
      </c>
      <c r="N188" s="26">
        <v>-19661.39</v>
      </c>
      <c r="O188" s="7">
        <f t="shared" si="25"/>
        <v>4660191.8003231799</v>
      </c>
    </row>
    <row r="189" spans="1:15" x14ac:dyDescent="0.2">
      <c r="A189" s="5">
        <v>10</v>
      </c>
      <c r="B189" s="6" t="s">
        <v>26</v>
      </c>
      <c r="C189" s="26">
        <v>2300152.86</v>
      </c>
      <c r="D189" s="27">
        <v>590079.62</v>
      </c>
      <c r="E189" s="27">
        <v>161313.62</v>
      </c>
      <c r="F189" s="27">
        <v>47588.32</v>
      </c>
      <c r="G189" s="27">
        <v>41837.300000000003</v>
      </c>
      <c r="H189" s="27">
        <v>139697.66</v>
      </c>
      <c r="I189" s="27">
        <v>31413</v>
      </c>
      <c r="J189" s="27">
        <v>6835.11</v>
      </c>
      <c r="K189" s="27">
        <v>28156.17</v>
      </c>
      <c r="L189" s="26">
        <v>67072.11</v>
      </c>
      <c r="M189" s="26">
        <v>-284005.80608033604</v>
      </c>
      <c r="N189" s="26">
        <v>-20854.38</v>
      </c>
      <c r="O189" s="7">
        <f t="shared" si="25"/>
        <v>3109285.5839196634</v>
      </c>
    </row>
    <row r="190" spans="1:15" x14ac:dyDescent="0.2">
      <c r="A190" s="5">
        <v>11</v>
      </c>
      <c r="B190" s="6" t="s">
        <v>27</v>
      </c>
      <c r="C190" s="26">
        <v>3408427.41</v>
      </c>
      <c r="D190" s="27">
        <v>1294543.43</v>
      </c>
      <c r="E190" s="27">
        <v>102173.93</v>
      </c>
      <c r="F190" s="27">
        <v>126042.88</v>
      </c>
      <c r="G190" s="27">
        <v>111833.65</v>
      </c>
      <c r="H190" s="27">
        <v>305399.65000000002</v>
      </c>
      <c r="I190" s="27">
        <v>413436</v>
      </c>
      <c r="J190" s="27">
        <v>7777.31</v>
      </c>
      <c r="K190" s="27">
        <v>32037.43</v>
      </c>
      <c r="L190" s="26">
        <v>76317.83</v>
      </c>
      <c r="M190" s="26">
        <v>-425836.66105559998</v>
      </c>
      <c r="N190" s="26">
        <v>-23729.1</v>
      </c>
      <c r="O190" s="7">
        <f t="shared" si="25"/>
        <v>5428423.7589443997</v>
      </c>
    </row>
    <row r="191" spans="1:15" x14ac:dyDescent="0.2">
      <c r="A191" s="5">
        <v>12</v>
      </c>
      <c r="B191" s="6" t="s">
        <v>28</v>
      </c>
      <c r="C191" s="26">
        <v>3676484.22</v>
      </c>
      <c r="D191" s="27">
        <v>1225250.82</v>
      </c>
      <c r="E191" s="27">
        <v>91104.19</v>
      </c>
      <c r="F191" s="27">
        <v>82882.990000000005</v>
      </c>
      <c r="G191" s="27">
        <v>72987.92</v>
      </c>
      <c r="H191" s="27">
        <v>156025.96</v>
      </c>
      <c r="I191" s="27">
        <v>1861213</v>
      </c>
      <c r="J191" s="27">
        <v>7052.45</v>
      </c>
      <c r="K191" s="27">
        <v>29051.5</v>
      </c>
      <c r="L191" s="26">
        <v>69204.92</v>
      </c>
      <c r="M191" s="26">
        <v>-407044.48106102401</v>
      </c>
      <c r="N191" s="26">
        <v>-21517.52</v>
      </c>
      <c r="O191" s="7">
        <f t="shared" si="25"/>
        <v>6842695.9689389775</v>
      </c>
    </row>
    <row r="192" spans="1:15" x14ac:dyDescent="0.2">
      <c r="A192" s="5">
        <v>13</v>
      </c>
      <c r="B192" s="6" t="s">
        <v>29</v>
      </c>
      <c r="C192" s="29">
        <v>4962261.3499999996</v>
      </c>
      <c r="D192" s="27">
        <v>1745704.12</v>
      </c>
      <c r="E192" s="27">
        <v>72149.17</v>
      </c>
      <c r="F192" s="27">
        <v>147639.76</v>
      </c>
      <c r="G192" s="27">
        <v>130637.96</v>
      </c>
      <c r="H192" s="27">
        <v>205010.85</v>
      </c>
      <c r="I192" s="27">
        <v>989068</v>
      </c>
      <c r="J192" s="27">
        <v>8539.52</v>
      </c>
      <c r="K192" s="27">
        <v>35177.25</v>
      </c>
      <c r="L192" s="26">
        <v>83797.350000000006</v>
      </c>
      <c r="M192" s="26">
        <v>-422160.75620661199</v>
      </c>
      <c r="N192" s="26">
        <v>-26054.67</v>
      </c>
      <c r="O192" s="7">
        <f t="shared" si="25"/>
        <v>7931769.9037933862</v>
      </c>
    </row>
    <row r="193" spans="1:15" x14ac:dyDescent="0.2">
      <c r="A193" s="5">
        <v>14</v>
      </c>
      <c r="B193" s="6" t="s">
        <v>30</v>
      </c>
      <c r="C193" s="26">
        <v>2541225.6</v>
      </c>
      <c r="D193" s="27">
        <v>763314.17</v>
      </c>
      <c r="E193" s="27">
        <v>127649.49</v>
      </c>
      <c r="F193" s="27">
        <v>27968.34</v>
      </c>
      <c r="G193" s="27">
        <v>24731.63</v>
      </c>
      <c r="H193" s="27">
        <v>49589.65</v>
      </c>
      <c r="I193" s="27">
        <v>183564</v>
      </c>
      <c r="J193" s="27">
        <v>5735.5</v>
      </c>
      <c r="K193" s="27">
        <v>23626.5</v>
      </c>
      <c r="L193" s="26">
        <v>56281.760000000002</v>
      </c>
      <c r="M193" s="26">
        <v>-319307.52013841597</v>
      </c>
      <c r="N193" s="26">
        <v>-17499.39</v>
      </c>
      <c r="O193" s="7">
        <f t="shared" si="25"/>
        <v>3466879.7298615836</v>
      </c>
    </row>
    <row r="194" spans="1:15" x14ac:dyDescent="0.2">
      <c r="A194" s="5">
        <v>15</v>
      </c>
      <c r="B194" s="6" t="s">
        <v>31</v>
      </c>
      <c r="C194" s="26">
        <v>3355705.32</v>
      </c>
      <c r="D194" s="27">
        <v>1047138.19</v>
      </c>
      <c r="E194" s="27">
        <v>103083.77</v>
      </c>
      <c r="F194" s="27">
        <v>85524.94</v>
      </c>
      <c r="G194" s="27">
        <v>75294.59</v>
      </c>
      <c r="H194" s="27">
        <v>137278.65</v>
      </c>
      <c r="I194" s="27">
        <v>700938</v>
      </c>
      <c r="J194" s="27">
        <v>7587.19</v>
      </c>
      <c r="K194" s="27">
        <v>31254.26</v>
      </c>
      <c r="L194" s="26">
        <v>74452.210000000006</v>
      </c>
      <c r="M194" s="26">
        <v>-325790.003297196</v>
      </c>
      <c r="N194" s="26">
        <v>-23149.03</v>
      </c>
      <c r="O194" s="7">
        <f t="shared" si="25"/>
        <v>5269318.0867028041</v>
      </c>
    </row>
    <row r="195" spans="1:15" x14ac:dyDescent="0.2">
      <c r="A195" s="5">
        <v>16</v>
      </c>
      <c r="B195" s="6" t="s">
        <v>32</v>
      </c>
      <c r="C195" s="26">
        <v>8573157.5399999991</v>
      </c>
      <c r="D195" s="27">
        <v>3763735.6</v>
      </c>
      <c r="E195" s="27">
        <v>51829.38</v>
      </c>
      <c r="F195" s="27">
        <v>332116.84999999998</v>
      </c>
      <c r="G195" s="27">
        <v>296799.06</v>
      </c>
      <c r="H195" s="27">
        <v>519481.78</v>
      </c>
      <c r="I195" s="27">
        <v>1954543</v>
      </c>
      <c r="J195" s="27">
        <v>13564.48</v>
      </c>
      <c r="K195" s="27">
        <v>55876.800000000003</v>
      </c>
      <c r="L195" s="26">
        <v>133106.68</v>
      </c>
      <c r="M195" s="26">
        <v>-750290.28277869592</v>
      </c>
      <c r="N195" s="26">
        <v>-41386.160000000003</v>
      </c>
      <c r="O195" s="7">
        <f t="shared" si="25"/>
        <v>14902534.727221305</v>
      </c>
    </row>
    <row r="196" spans="1:15" x14ac:dyDescent="0.2">
      <c r="A196" s="5">
        <v>17</v>
      </c>
      <c r="B196" s="6" t="s">
        <v>33</v>
      </c>
      <c r="C196" s="26">
        <v>4016182.92</v>
      </c>
      <c r="D196" s="27">
        <v>1323989.03</v>
      </c>
      <c r="E196" s="27">
        <v>87919.75</v>
      </c>
      <c r="F196" s="27">
        <v>145207.10999999999</v>
      </c>
      <c r="G196" s="27">
        <v>129601.35</v>
      </c>
      <c r="H196" s="27">
        <v>275162.06</v>
      </c>
      <c r="I196" s="27">
        <v>0</v>
      </c>
      <c r="J196" s="27">
        <v>8394.19</v>
      </c>
      <c r="K196" s="27">
        <v>34578.589999999997</v>
      </c>
      <c r="L196" s="26">
        <v>82371.25</v>
      </c>
      <c r="M196" s="26">
        <v>-450392.56922724808</v>
      </c>
      <c r="N196" s="26">
        <v>-25611.26</v>
      </c>
      <c r="O196" s="7">
        <f t="shared" si="25"/>
        <v>5627402.4207727518</v>
      </c>
    </row>
    <row r="197" spans="1:15" x14ac:dyDescent="0.2">
      <c r="A197" s="5">
        <v>18</v>
      </c>
      <c r="B197" s="6" t="s">
        <v>34</v>
      </c>
      <c r="C197" s="26">
        <v>37757566.270000003</v>
      </c>
      <c r="D197" s="27">
        <v>15671502.84</v>
      </c>
      <c r="E197" s="27">
        <v>31661.23</v>
      </c>
      <c r="F197" s="27">
        <v>1341187.46</v>
      </c>
      <c r="G197" s="27">
        <v>1490771.88</v>
      </c>
      <c r="H197" s="27">
        <v>1754989.67</v>
      </c>
      <c r="I197" s="27">
        <v>8789447</v>
      </c>
      <c r="J197" s="27">
        <v>48365.87</v>
      </c>
      <c r="K197" s="27">
        <v>199235.82</v>
      </c>
      <c r="L197" s="26">
        <v>474608.77</v>
      </c>
      <c r="M197" s="26">
        <v>-2642149.8029119484</v>
      </c>
      <c r="N197" s="26">
        <v>-147567.59</v>
      </c>
      <c r="O197" s="7">
        <f t="shared" si="25"/>
        <v>64769619.417088047</v>
      </c>
    </row>
    <row r="198" spans="1:15" x14ac:dyDescent="0.2">
      <c r="A198" s="5">
        <v>19</v>
      </c>
      <c r="B198" s="6" t="s">
        <v>35</v>
      </c>
      <c r="C198" s="26">
        <v>4224166.8899999997</v>
      </c>
      <c r="D198" s="27">
        <v>1612222.14</v>
      </c>
      <c r="E198" s="27">
        <v>83218.899999999994</v>
      </c>
      <c r="F198" s="27">
        <v>111657.99</v>
      </c>
      <c r="G198" s="27">
        <v>99099.65</v>
      </c>
      <c r="H198" s="27">
        <v>165097.24</v>
      </c>
      <c r="I198" s="27">
        <v>0</v>
      </c>
      <c r="J198" s="27">
        <v>8283.83</v>
      </c>
      <c r="K198" s="27">
        <v>34123.97</v>
      </c>
      <c r="L198" s="26">
        <v>81288.27</v>
      </c>
      <c r="M198" s="26">
        <v>-425393.67858944804</v>
      </c>
      <c r="N198" s="26">
        <v>-25274.53</v>
      </c>
      <c r="O198" s="7">
        <f t="shared" si="25"/>
        <v>5968490.6714105513</v>
      </c>
    </row>
    <row r="199" spans="1:15" x14ac:dyDescent="0.2">
      <c r="A199" s="5">
        <v>20</v>
      </c>
      <c r="B199" s="6" t="s">
        <v>36</v>
      </c>
      <c r="C199" s="26">
        <v>4037836.24</v>
      </c>
      <c r="D199" s="27">
        <v>1403855.84</v>
      </c>
      <c r="E199" s="27">
        <v>95805.06</v>
      </c>
      <c r="F199" s="27">
        <v>174657.24</v>
      </c>
      <c r="G199" s="27">
        <v>156291.16</v>
      </c>
      <c r="H199" s="27">
        <v>235248.44</v>
      </c>
      <c r="I199" s="27">
        <v>1761479</v>
      </c>
      <c r="J199" s="27">
        <v>10538.93</v>
      </c>
      <c r="K199" s="27">
        <v>43413.52</v>
      </c>
      <c r="L199" s="26">
        <v>103417.31</v>
      </c>
      <c r="M199" s="26">
        <v>-610578.40386754798</v>
      </c>
      <c r="N199" s="26">
        <v>-32154.99</v>
      </c>
      <c r="O199" s="7">
        <f t="shared" si="25"/>
        <v>7379809.3461324507</v>
      </c>
    </row>
    <row r="200" spans="1:15" x14ac:dyDescent="0.2">
      <c r="A200" s="39" t="s">
        <v>37</v>
      </c>
      <c r="B200" s="40"/>
      <c r="C200" s="8">
        <f>SUM(C180:C199)</f>
        <v>111465648.68000001</v>
      </c>
      <c r="D200" s="8">
        <f t="shared" ref="D200:E200" si="26">SUM(D180:D199)</f>
        <v>41699939.000000007</v>
      </c>
      <c r="E200" s="8">
        <f t="shared" si="26"/>
        <v>2037413.0299999998</v>
      </c>
      <c r="F200" s="8">
        <f>SUM(F180:F199)</f>
        <v>3797151.5300000003</v>
      </c>
      <c r="G200" s="8">
        <f>SUM(G180:G199)</f>
        <v>3802484.48</v>
      </c>
      <c r="H200" s="8">
        <f t="shared" ref="H200:L200" si="27">SUM(H180:H199)</f>
        <v>6047517.830000001</v>
      </c>
      <c r="I200" s="8">
        <f t="shared" si="27"/>
        <v>24131798</v>
      </c>
      <c r="J200" s="8">
        <f t="shared" si="27"/>
        <v>218635.65</v>
      </c>
      <c r="K200" s="8">
        <f t="shared" si="27"/>
        <v>900636.12999999989</v>
      </c>
      <c r="L200" s="8">
        <f t="shared" si="27"/>
        <v>2145446.6</v>
      </c>
      <c r="M200" s="8">
        <f>SUM(M180:M199)</f>
        <v>-11800278.800000001</v>
      </c>
      <c r="N200" s="8">
        <f>SUM(N180:N199)</f>
        <v>-667072.36</v>
      </c>
      <c r="O200" s="8">
        <f>SUM(O180:O199)</f>
        <v>183779319.77000004</v>
      </c>
    </row>
    <row r="201" spans="1:15" x14ac:dyDescent="0.2">
      <c r="A201" s="9" t="s">
        <v>38</v>
      </c>
    </row>
  </sheetData>
  <mergeCells count="104">
    <mergeCell ref="A176:O176"/>
    <mergeCell ref="A172:B172"/>
    <mergeCell ref="O149:O151"/>
    <mergeCell ref="A147:O147"/>
    <mergeCell ref="A148:O148"/>
    <mergeCell ref="A1:P1"/>
    <mergeCell ref="A2:P2"/>
    <mergeCell ref="A3:P3"/>
    <mergeCell ref="A7:P7"/>
    <mergeCell ref="D120:D122"/>
    <mergeCell ref="E120:E122"/>
    <mergeCell ref="F120:F122"/>
    <mergeCell ref="A143:B143"/>
    <mergeCell ref="M64:M66"/>
    <mergeCell ref="N64:N66"/>
    <mergeCell ref="A87:B87"/>
    <mergeCell ref="G64:G66"/>
    <mergeCell ref="H64:H66"/>
    <mergeCell ref="I64:I66"/>
    <mergeCell ref="J64:J66"/>
    <mergeCell ref="K64:K66"/>
    <mergeCell ref="L64:L66"/>
    <mergeCell ref="A64:A66"/>
    <mergeCell ref="B64:B66"/>
    <mergeCell ref="L177:L179"/>
    <mergeCell ref="A149:A151"/>
    <mergeCell ref="B149:B151"/>
    <mergeCell ref="C149:C151"/>
    <mergeCell ref="D149:D151"/>
    <mergeCell ref="M177:M179"/>
    <mergeCell ref="N177:N179"/>
    <mergeCell ref="O177:O179"/>
    <mergeCell ref="A200:B200"/>
    <mergeCell ref="G177:G179"/>
    <mergeCell ref="H177:H179"/>
    <mergeCell ref="I177:I179"/>
    <mergeCell ref="J177:J179"/>
    <mergeCell ref="K177:K179"/>
    <mergeCell ref="A177:A179"/>
    <mergeCell ref="B177:B179"/>
    <mergeCell ref="C177:C179"/>
    <mergeCell ref="D177:D179"/>
    <mergeCell ref="E177:E179"/>
    <mergeCell ref="F177:F179"/>
    <mergeCell ref="G149:G151"/>
    <mergeCell ref="H149:H151"/>
    <mergeCell ref="I149:I151"/>
    <mergeCell ref="J149:J151"/>
    <mergeCell ref="C64:C66"/>
    <mergeCell ref="D64:D66"/>
    <mergeCell ref="E64:E66"/>
    <mergeCell ref="F64:F66"/>
    <mergeCell ref="A63:N63"/>
    <mergeCell ref="A119:F119"/>
    <mergeCell ref="A120:A122"/>
    <mergeCell ref="B120:B122"/>
    <mergeCell ref="C120:C122"/>
    <mergeCell ref="E149:E151"/>
    <mergeCell ref="F149:F151"/>
    <mergeCell ref="K149:K151"/>
    <mergeCell ref="L149:L151"/>
    <mergeCell ref="M149:M151"/>
    <mergeCell ref="N149:N151"/>
    <mergeCell ref="A115:B115"/>
    <mergeCell ref="A91:F91"/>
    <mergeCell ref="A92:A94"/>
    <mergeCell ref="B92:B94"/>
    <mergeCell ref="C92:C94"/>
    <mergeCell ref="D92:D94"/>
    <mergeCell ref="E92:E94"/>
    <mergeCell ref="F92:F94"/>
    <mergeCell ref="A59:B59"/>
    <mergeCell ref="I36:I38"/>
    <mergeCell ref="J36:J38"/>
    <mergeCell ref="K36:K38"/>
    <mergeCell ref="L36:L38"/>
    <mergeCell ref="M36:M38"/>
    <mergeCell ref="N36:N38"/>
    <mergeCell ref="A31:B31"/>
    <mergeCell ref="A35:N35"/>
    <mergeCell ref="A36:A38"/>
    <mergeCell ref="B36:B38"/>
    <mergeCell ref="C36:C38"/>
    <mergeCell ref="D36:D38"/>
    <mergeCell ref="E36:E38"/>
    <mergeCell ref="F36:F38"/>
    <mergeCell ref="G36:G38"/>
    <mergeCell ref="H36:H38"/>
    <mergeCell ref="A8:A10"/>
    <mergeCell ref="B8:B10"/>
    <mergeCell ref="C8:C10"/>
    <mergeCell ref="D8:D10"/>
    <mergeCell ref="E8:E10"/>
    <mergeCell ref="L8:L10"/>
    <mergeCell ref="M8:M10"/>
    <mergeCell ref="N8:N10"/>
    <mergeCell ref="P8:P10"/>
    <mergeCell ref="O8:O10"/>
    <mergeCell ref="F8:F10"/>
    <mergeCell ref="G8:G10"/>
    <mergeCell ref="H8:H10"/>
    <mergeCell ref="I8:I10"/>
    <mergeCell ref="J8:J10"/>
    <mergeCell ref="K8:K10"/>
  </mergeCells>
  <printOptions horizontalCentered="1"/>
  <pageMargins left="0.82677165354330717" right="0.39370078740157483" top="0.98425196850393704" bottom="0.98425196850393704" header="0" footer="0"/>
  <pageSetup scal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 2022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cp:lastPrinted>2022-04-07T21:00:47Z</cp:lastPrinted>
  <dcterms:created xsi:type="dcterms:W3CDTF">2022-04-05T18:13:34Z</dcterms:created>
  <dcterms:modified xsi:type="dcterms:W3CDTF">2023-05-09T18:08:19Z</dcterms:modified>
</cp:coreProperties>
</file>